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harepoint.orau.net/sawd/projects/201215354/ProjectDocuments/08_Poster Sessions/"/>
    </mc:Choice>
  </mc:AlternateContent>
  <bookViews>
    <workbookView xWindow="0" yWindow="0" windowWidth="23040" windowHeight="8328" activeTab="1"/>
  </bookViews>
  <sheets>
    <sheet name="Summary" sheetId="1" r:id="rId1"/>
    <sheet name="Posters" sheetId="2" r:id="rId2"/>
    <sheet name="Distribution" sheetId="3" r:id="rId3"/>
  </sheets>
  <definedNames>
    <definedName name="_xlnm._FilterDatabase" localSheetId="2" hidden="1">Distribution!$A$1:$I$47</definedName>
    <definedName name="_xlnm._FilterDatabase" localSheetId="1" hidden="1">Posters!$A$1:$I$102</definedName>
    <definedName name="_xlnm.Print_Area" localSheetId="1">Posters!$A$1:$H$102</definedName>
    <definedName name="_xlnm.Print_Titles" localSheetId="1">Posters!$1:$1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2" l="1"/>
  <c r="A88" i="2"/>
  <c r="A13" i="2"/>
  <c r="I4" i="3" l="1"/>
  <c r="H4" i="3"/>
  <c r="G4" i="3"/>
  <c r="I3" i="3"/>
  <c r="H3" i="3"/>
  <c r="G3" i="3"/>
  <c r="I2" i="3"/>
  <c r="H2" i="3"/>
  <c r="G2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A96" i="2"/>
  <c r="A95" i="2"/>
  <c r="A94" i="2"/>
  <c r="A93" i="2"/>
  <c r="A91" i="2"/>
  <c r="A90" i="2"/>
  <c r="A92" i="2"/>
  <c r="A89" i="2"/>
  <c r="A87" i="2"/>
  <c r="A86" i="2"/>
  <c r="A80" i="2"/>
  <c r="A84" i="2"/>
  <c r="A85" i="2"/>
  <c r="A82" i="2"/>
  <c r="A81" i="2"/>
  <c r="A79" i="2"/>
  <c r="A83" i="2"/>
  <c r="A78" i="2"/>
  <c r="A77" i="2"/>
  <c r="A76" i="2"/>
  <c r="A75" i="2"/>
  <c r="A74" i="2"/>
  <c r="A73" i="2"/>
  <c r="A71" i="2"/>
  <c r="A72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5" i="2"/>
  <c r="A56" i="2"/>
  <c r="A57" i="2"/>
  <c r="A54" i="2"/>
  <c r="A53" i="2"/>
  <c r="A52" i="2"/>
  <c r="A50" i="2"/>
  <c r="A51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3" i="2"/>
  <c r="A34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5" i="2"/>
  <c r="A18" i="2"/>
  <c r="A17" i="2"/>
  <c r="A14" i="2"/>
  <c r="A19" i="2"/>
  <c r="A16" i="2"/>
  <c r="A12" i="2"/>
  <c r="A11" i="2"/>
  <c r="A10" i="2"/>
  <c r="A9" i="2"/>
  <c r="A8" i="2"/>
  <c r="A7" i="2"/>
  <c r="A6" i="2"/>
  <c r="A2" i="2"/>
  <c r="A4" i="2"/>
  <c r="A3" i="2"/>
  <c r="A5" i="2"/>
  <c r="C10" i="1" l="1"/>
  <c r="C12" i="1"/>
  <c r="C11" i="1" l="1"/>
  <c r="C9" i="1"/>
  <c r="C8" i="1"/>
  <c r="C7" i="1"/>
  <c r="C6" i="1"/>
  <c r="C5" i="1"/>
  <c r="C4" i="1"/>
  <c r="C3" i="1"/>
  <c r="C2" i="1"/>
  <c r="D2" i="1" s="1"/>
  <c r="D3" i="1" l="1"/>
  <c r="C13" i="1"/>
  <c r="C14" i="1" s="1"/>
  <c r="D5" i="1"/>
  <c r="D9" i="1"/>
  <c r="D6" i="1"/>
  <c r="D10" i="1"/>
  <c r="D7" i="1"/>
  <c r="D11" i="1"/>
  <c r="D4" i="1"/>
  <c r="D8" i="1"/>
  <c r="D12" i="1"/>
  <c r="G4" i="1"/>
  <c r="G5" i="1" s="1"/>
</calcChain>
</file>

<file path=xl/sharedStrings.xml><?xml version="1.0" encoding="utf-8"?>
<sst xmlns="http://schemas.openxmlformats.org/spreadsheetml/2006/main" count="713" uniqueCount="288">
  <si>
    <t>Sessions</t>
  </si>
  <si>
    <t>Attendees</t>
  </si>
  <si>
    <t>Posters/Session</t>
  </si>
  <si>
    <t>User Facilities</t>
  </si>
  <si>
    <t>Number of Posters</t>
  </si>
  <si>
    <t>NP</t>
  </si>
  <si>
    <t>BES</t>
  </si>
  <si>
    <t>HEP</t>
  </si>
  <si>
    <t>ASCR</t>
  </si>
  <si>
    <t>Total</t>
  </si>
  <si>
    <t>Num Poster boards</t>
  </si>
  <si>
    <t>People/Manned Poster</t>
  </si>
  <si>
    <t>Number of boards</t>
  </si>
  <si>
    <t>Office</t>
  </si>
  <si>
    <t>Title</t>
  </si>
  <si>
    <t>Lead Institution</t>
  </si>
  <si>
    <t>Comments</t>
  </si>
  <si>
    <t>Number</t>
  </si>
  <si>
    <t>Session</t>
  </si>
  <si>
    <t>Superconducting Quantum Detectors for Nuclear Physics and QIS</t>
  </si>
  <si>
    <t>Valentine Novosad</t>
  </si>
  <si>
    <t>General</t>
  </si>
  <si>
    <t>Nuclear Physics Pre-Pilot Program in Quantum Computing</t>
  </si>
  <si>
    <t>Martin J. Savage</t>
  </si>
  <si>
    <t>Quantum Simulation for Nuclear Physics – Theory</t>
  </si>
  <si>
    <t>Argonne National Laboratory</t>
  </si>
  <si>
    <t>Investigating Natural Radioactivity in Superconducting Qubits</t>
  </si>
  <si>
    <t>Ian Cloët</t>
  </si>
  <si>
    <t>Joseph A. Formaggio</t>
  </si>
  <si>
    <t>Robin Blume-Kohout</t>
  </si>
  <si>
    <t>Optimization, Verification, and Engineered Reliability of Quantum Computers (OVER-QC)</t>
  </si>
  <si>
    <t>Quantum Scientific Computing Open User Testbed (QSCOUT)</t>
  </si>
  <si>
    <t>Peter Maunz</t>
  </si>
  <si>
    <t>Modeling and Simulations of Quantum High Performance Computing</t>
  </si>
  <si>
    <t>Travis S. Humble</t>
  </si>
  <si>
    <t>Oak Ridge National Laboratory</t>
  </si>
  <si>
    <t>Superconducting Quantum Hardware Architecture Pathfinder</t>
  </si>
  <si>
    <t>Jonathan L DuBois</t>
  </si>
  <si>
    <t>Lawrence Livermore National Laboratory</t>
  </si>
  <si>
    <t>Quantum Algorithms, Mathematics and Compilation Tools for Chemical Sciences (QAT4Chem)</t>
  </si>
  <si>
    <t>Lawrence Berkeley National Laboratory</t>
  </si>
  <si>
    <t>The Advanced Quantum Testbed</t>
  </si>
  <si>
    <t>Methods and Interfaces for Quantum Acceleration of Scientific Applications (MIQASA)</t>
  </si>
  <si>
    <t>Quantum Optimization and Learning and Simulation (QOALAS)</t>
  </si>
  <si>
    <t>Software Stack and Algorithms for Automating Quantum-Classical Computing</t>
  </si>
  <si>
    <t>Heterogeneous Digital-Analog Quantum Dynamics Simulations</t>
  </si>
  <si>
    <t>Core</t>
  </si>
  <si>
    <t>Generation and Remote Distribution of Quantum Entanglement in Solids</t>
  </si>
  <si>
    <t>David Awschalom</t>
  </si>
  <si>
    <t>Design, Control and Application of Next Generation Qubits</t>
  </si>
  <si>
    <t>Arun Bansil</t>
  </si>
  <si>
    <t>Northeastern University</t>
  </si>
  <si>
    <t>Molecules Functionalized with Cycling Centers for Quantum Information Science</t>
  </si>
  <si>
    <t>Wesley Campbell</t>
  </si>
  <si>
    <t>University of California, Los Angeles</t>
  </si>
  <si>
    <t>Two-dimensional quantum gas with real time control of complete Hamiltonian</t>
  </si>
  <si>
    <t>Quantum Computation for Quantum Prediction of Materials and Molecular Properties (Q4Q)</t>
  </si>
  <si>
    <t>University of Chicago</t>
  </si>
  <si>
    <t>Cheng Chin and Kathryn Levin</t>
  </si>
  <si>
    <t>Rosa Di Felice</t>
  </si>
  <si>
    <t>University of Southern California</t>
  </si>
  <si>
    <t>Quantum Chemistry for Quantum Computers</t>
  </si>
  <si>
    <t>Francesco A. Evangelista</t>
  </si>
  <si>
    <t>Emory University</t>
  </si>
  <si>
    <t>Creating and Interfacing Designer Chemical Qubits</t>
  </si>
  <si>
    <t>Danna Freedman</t>
  </si>
  <si>
    <t>Northwestern University</t>
  </si>
  <si>
    <t>Simulating long-time evolution of driven many-body systems with next generation quantum computers</t>
  </si>
  <si>
    <t>James Freericks</t>
  </si>
  <si>
    <t>Georgetown</t>
  </si>
  <si>
    <t>Coherent spin-magnon coupling for quantum-to-quantum transduction</t>
  </si>
  <si>
    <t>Gregory Fuchs</t>
  </si>
  <si>
    <t>Cornell University</t>
  </si>
  <si>
    <t>Studying light-matter interactions and energy transfer at the nanoscale with a trapped-ion quantum computer</t>
  </si>
  <si>
    <t>Hartmut Haeffner and Birgitta Whaley</t>
  </si>
  <si>
    <t>University of California, Berkeley</t>
  </si>
  <si>
    <t>Space-Time Quantum Information from the Entangled States of Magnetic Molecules</t>
  </si>
  <si>
    <t>University of California, Irvine</t>
  </si>
  <si>
    <t>Wilson Ho</t>
  </si>
  <si>
    <t>Atom-defect Hybrid Quantum Systems</t>
  </si>
  <si>
    <t>Ania Jayich</t>
  </si>
  <si>
    <t>University of California, Santa Barbara</t>
  </si>
  <si>
    <t>Understanding and Controlling Entangled and Correlated Quantum States in Confined Solid-state Systems Created via Atomic Scale Manipulation</t>
  </si>
  <si>
    <t>S. Jesse</t>
  </si>
  <si>
    <t>Molecular Control of Spin-Entangled Triplet Excitons from Singlet Fission</t>
  </si>
  <si>
    <t>Justin Johnson</t>
  </si>
  <si>
    <t>National Renewable Energy Laboratory</t>
  </si>
  <si>
    <t>Quantum Computing Algorithms and Applications for Coherent and Strongly Correlated Chemical Systems</t>
  </si>
  <si>
    <t>Sabre Kais</t>
  </si>
  <si>
    <t>Purdue University</t>
  </si>
  <si>
    <t>Parametrically Induced Quantum Engineering (PIQUE)</t>
  </si>
  <si>
    <t>Archana Kamal</t>
  </si>
  <si>
    <t>University of Massachusetts</t>
  </si>
  <si>
    <t>Frontiers in Quantum Metrology and Transduction</t>
  </si>
  <si>
    <t>Mark Kasevich</t>
  </si>
  <si>
    <t>Stanford University</t>
  </si>
  <si>
    <t>Jungsang Kim and Christopher Monroe</t>
  </si>
  <si>
    <t>Duke University and University of Maryland</t>
  </si>
  <si>
    <t>Developing and Running Quantum Algorithms for Chemistry and Materials</t>
  </si>
  <si>
    <t>Embedding Quantum Computing into Many-body Frameworks for Strongly Correlated Molecular and Materials Systems</t>
  </si>
  <si>
    <t>Karol Kowalski</t>
  </si>
  <si>
    <t>Pacific Northwest National Laboratory</t>
  </si>
  <si>
    <t>Simulating strongly correlated molecules with a superconducting quantum processor</t>
  </si>
  <si>
    <t>Nick Mayhall</t>
  </si>
  <si>
    <t>Virginia Polytechnic Institute and State University</t>
  </si>
  <si>
    <t>Quantum States in Layered Heterostructures Controlled by Electrostatic Fields and Strain</t>
  </si>
  <si>
    <t>California Institute of Technology</t>
  </si>
  <si>
    <t>Stevan Nadj-Perge</t>
  </si>
  <si>
    <t>Integrated Development of Scalable Materials Platforms for Topological Quantum Information Devices</t>
  </si>
  <si>
    <t>Vlad Pribiag</t>
  </si>
  <si>
    <t>University of Minnesota</t>
  </si>
  <si>
    <t>Planar Systems for Quantum Information</t>
  </si>
  <si>
    <t>Jie Shan</t>
  </si>
  <si>
    <t>High-Coherence Multilayer Superconducting Structures for Large Scale Qubit Integration and Photonic Transduction</t>
  </si>
  <si>
    <t>Irfan Siddiqi</t>
  </si>
  <si>
    <t>Topological phases of quantum matter and decoherence</t>
  </si>
  <si>
    <t>Nikolai Sinitsyn</t>
  </si>
  <si>
    <t>Los Alamos National Laboratory</t>
  </si>
  <si>
    <t>Hybrid quantum systems: spins, photons and superconducting qubits</t>
  </si>
  <si>
    <t>Hong Tang</t>
  </si>
  <si>
    <t>Yale University</t>
  </si>
  <si>
    <t>Quantum Press for Next-Generation Quantum Information Platforms (QPress)</t>
  </si>
  <si>
    <t>Amir Yacoby</t>
  </si>
  <si>
    <t>Harvard</t>
  </si>
  <si>
    <t>EFRC</t>
  </si>
  <si>
    <t>Programmable Quantum Materials (Pro-QM)</t>
  </si>
  <si>
    <t>Columbia University</t>
  </si>
  <si>
    <t>Dmitri Basov</t>
  </si>
  <si>
    <t>The Institute for Quantum Matter (IQM)</t>
  </si>
  <si>
    <t>Johns Hopkins University</t>
  </si>
  <si>
    <t>Collin Broholm</t>
  </si>
  <si>
    <t>Center for Molecular Magnetic Quantum Materials (M2QM)</t>
  </si>
  <si>
    <t>Hai-Ping Cheng</t>
  </si>
  <si>
    <t>University of Florida</t>
  </si>
  <si>
    <t>Center for Novel Pathways to Quantum Coherence in Materials (NPQC) Energy Frontier</t>
  </si>
  <si>
    <t>Joel E. Moore</t>
  </si>
  <si>
    <t>NSRC</t>
  </si>
  <si>
    <t>Building the Quantum Material Press: An Enabling Nanoscience Facility for QIS</t>
  </si>
  <si>
    <t>Brookhaven National Laboratory</t>
  </si>
  <si>
    <t>Kevin G. Yager</t>
  </si>
  <si>
    <t>Nanofabrication Toolset for Correlating Coherence to Structure in Quantum Information Systems</t>
  </si>
  <si>
    <t>Stefano Cabrini</t>
  </si>
  <si>
    <t>Deterministic Placement and Integration of Quantum Defects</t>
  </si>
  <si>
    <t>Han Htoon</t>
  </si>
  <si>
    <t>Quantum Sensed Nuclear Magnetic Resonance Discovery Platform</t>
  </si>
  <si>
    <t>Michael Lilly</t>
  </si>
  <si>
    <t>Sandia National Laboratories</t>
  </si>
  <si>
    <t>Photon Qubit Entanglement and Transduction</t>
  </si>
  <si>
    <t>Xuedan Ma</t>
  </si>
  <si>
    <t>Thin Film Platform for Rapid Prototyping of Novel Materials with Entangled States for QIS</t>
  </si>
  <si>
    <t>Christopher Rouleau</t>
  </si>
  <si>
    <t>Quantum Instrument for Novel Techniques Applying Entanglement and Spin-polarization for Studies with Low Energy Coherent Electrons (QUINTESSENCE)</t>
  </si>
  <si>
    <t>A.K. Schmid</t>
  </si>
  <si>
    <t>Cosmos</t>
  </si>
  <si>
    <t>Interplay of quantum information, thermodynamics, and gravity in the early Universe</t>
  </si>
  <si>
    <t>Nishant Agarwal</t>
  </si>
  <si>
    <t>University of Massachusetts Lowell</t>
  </si>
  <si>
    <t>The Geometry and Flow of Quantum Information: From Quantum Gravity to Quantum Technology</t>
  </si>
  <si>
    <t>Raphael Bousso</t>
  </si>
  <si>
    <t>Algebraic approach towards quantum information in quantum field theory and holography</t>
  </si>
  <si>
    <t>Daniel Harlow</t>
  </si>
  <si>
    <t>Entanglement in string theory and the emergence of geometry</t>
  </si>
  <si>
    <t>Veronika Hubeny</t>
  </si>
  <si>
    <t>University of California, Davis</t>
  </si>
  <si>
    <t>Quantum Information in a strongly interacting quantum simulator: from gauge/string theory duality to analogue black holes</t>
  </si>
  <si>
    <t>Martin Kruczenski</t>
  </si>
  <si>
    <t>Entanglement in Gravity and Quantum Field Theory</t>
  </si>
  <si>
    <t>Robert G. Leigh</t>
  </si>
  <si>
    <t>Quantum error correction and spactime geometry</t>
  </si>
  <si>
    <t>John Preskill</t>
  </si>
  <si>
    <t>Holographic Quantum Simulation with Atomic Spins and Photons</t>
  </si>
  <si>
    <t>Quantum Communication Channels for Fundamental Physics (QCCFP)</t>
  </si>
  <si>
    <t>M.Spiropulu</t>
  </si>
  <si>
    <t>Quantum simulation: From spin models to gauge-gravity correspondence</t>
  </si>
  <si>
    <t>Vladan Vuletic</t>
  </si>
  <si>
    <t>Probing information scrambling via quantum teleportation</t>
  </si>
  <si>
    <t>Norman Y. Yao</t>
  </si>
  <si>
    <t>Lawrence Berkeley National Laboratory / University of California, Berkeley</t>
  </si>
  <si>
    <t>Foundational</t>
  </si>
  <si>
    <t>Quantum Simulation of Quantum Field Theories</t>
  </si>
  <si>
    <t>Quantum Information Science for Applied Quantum Field Theory</t>
  </si>
  <si>
    <t>Dipolar molecule emulator of lattice gauge theories</t>
  </si>
  <si>
    <t>Foundations of Quantum Computing for Gauge Theories and Quantum Gravity</t>
  </si>
  <si>
    <t>Variational Consistent Histories: A Hybrid Quantum-Classical Algorithm for Quantum Foundations</t>
  </si>
  <si>
    <t>Sornborger</t>
  </si>
  <si>
    <t>Tanmoy Bhattacharya</t>
  </si>
  <si>
    <t>University of Illinois, Urbana Champaign</t>
  </si>
  <si>
    <t>University of Washington</t>
  </si>
  <si>
    <t>Quantum Performance Assessment</t>
  </si>
  <si>
    <t>Mohan Sarovar</t>
  </si>
  <si>
    <t>Bert de Jong</t>
  </si>
  <si>
    <t>Raphael Pooser</t>
  </si>
  <si>
    <t>Ojas Parekh</t>
  </si>
  <si>
    <t>Pavel Lougovski</t>
  </si>
  <si>
    <t/>
  </si>
  <si>
    <t>Tools</t>
  </si>
  <si>
    <t>Sensors</t>
  </si>
  <si>
    <t>Computing</t>
  </si>
  <si>
    <t>Novel Electronics for Cryogenic Quantum Sensors Technology (NECQST)</t>
  </si>
  <si>
    <t>D. Braga</t>
  </si>
  <si>
    <t>Fermi National Accelerator Laboratory</t>
  </si>
  <si>
    <t>Juan Estrada</t>
  </si>
  <si>
    <t>Ultra-High Q Superconducting Accelerator Cavities for Orders of Magnitude Improvement in Qubit Skipper-CCD: new single photon sensor for quantum imaging</t>
  </si>
  <si>
    <t>Coherence Times and Dark Sector Searches</t>
  </si>
  <si>
    <t>Alexander Romanenko</t>
  </si>
  <si>
    <t>FPGA-Based Quantum Control for HEP Simulations with Qutrits</t>
  </si>
  <si>
    <t>Nanowire Detection of Photons from the Dark Side</t>
  </si>
  <si>
    <t>Asimina Arvanitaki</t>
  </si>
  <si>
    <t>Perimeter</t>
  </si>
  <si>
    <t>Quantum Simulation and Optimization of Dark Matter Detectors</t>
  </si>
  <si>
    <t>A.B. Balantekin</t>
  </si>
  <si>
    <t>University of Wisconsin, Madison</t>
  </si>
  <si>
    <t>Microwave Single-Photon Sensors for Dark Matter Searches</t>
  </si>
  <si>
    <t>Daniel Bowring</t>
  </si>
  <si>
    <t>Quantum Metrology for Axion Dark Matter Detection</t>
  </si>
  <si>
    <t>Aaron S. Chou</t>
  </si>
  <si>
    <t>Search for Bosonic Dark Matter Using Magnetic Tunnel Junction Arrays</t>
  </si>
  <si>
    <t>Marcel Demarteau</t>
  </si>
  <si>
    <t>Quantum-Enhanced Metrology with Trapped Ions for Fundamental Physics</t>
  </si>
  <si>
    <t>Salman Habib</t>
  </si>
  <si>
    <t>Kent Irwin</t>
  </si>
  <si>
    <t>The Dark Matter Radio: A Quantum-Enhanced Dark Matter Search</t>
  </si>
  <si>
    <t>Stanford University / SLAC</t>
  </si>
  <si>
    <t>Quantum Sensors for Light-field Dark Matter Searches</t>
  </si>
  <si>
    <t>Y. Meurice</t>
  </si>
  <si>
    <t>University of Iowa</t>
  </si>
  <si>
    <t>Quantum system engineering for a next‐generation search for axion dark matter</t>
  </si>
  <si>
    <t>Alex Sushkov</t>
  </si>
  <si>
    <t>Boston University</t>
  </si>
  <si>
    <t>Towards Directional Detection of WIMP Dark Matter using Spectroscopy of Quantum Defects in Diamond</t>
  </si>
  <si>
    <t>Ronald Walsworth</t>
  </si>
  <si>
    <t>O.K. Baker</t>
  </si>
  <si>
    <t>Quantum Information Science in High Energy Physics at the Large Hadron Collider</t>
  </si>
  <si>
    <t>Unraveling the quantum structure of QCD in parton shower Monte Carlo generators</t>
  </si>
  <si>
    <t>Christian Bauer</t>
  </si>
  <si>
    <t>The HEP.QPR Project: Quantum Pattern Recognition for Charged Particle Tracking</t>
  </si>
  <si>
    <t>Neutrino-Nucleus Scattering on a Quantum Computer</t>
  </si>
  <si>
    <t>Rajan Gupta</t>
  </si>
  <si>
    <t>Particle Track Pattern Recognition via Content-Addressable Memory and Adiabatic Quantum Optimization</t>
  </si>
  <si>
    <t>Lauren Ice</t>
  </si>
  <si>
    <t>Towards practical quantum simulation for High Energy Physics</t>
  </si>
  <si>
    <t>Peter Love</t>
  </si>
  <si>
    <t>Tufts University</t>
  </si>
  <si>
    <t>High Energy Physics (HEP) ML and Optimization Go Quantum</t>
  </si>
  <si>
    <t>Gabriel Perdue</t>
  </si>
  <si>
    <t>Quantum Machine Learning and Quantum Computation Frameworks for HEP (QMLQCF)</t>
  </si>
  <si>
    <t>M. Spiropulu</t>
  </si>
  <si>
    <t>Quantum Algorithms for Collider Physics</t>
  </si>
  <si>
    <t>Jesse Thaler and Aram Harrow</t>
  </si>
  <si>
    <t>Massachusetts Institute of Technology</t>
  </si>
  <si>
    <t>Boram Yoon</t>
  </si>
  <si>
    <t>Quantum Machine Learning for Lattice QCD</t>
  </si>
  <si>
    <t>Sub Category</t>
  </si>
  <si>
    <t>Program</t>
  </si>
  <si>
    <t>Lead PI on 3 projects (ASCR, BES, HEP)</t>
  </si>
  <si>
    <t>Lead PI on 2 projects (HEP)</t>
  </si>
  <si>
    <t>A</t>
  </si>
  <si>
    <t>B</t>
  </si>
  <si>
    <t>C</t>
  </si>
  <si>
    <t>BES Neutron Facilities</t>
  </si>
  <si>
    <t>BES Light/X-ray Sources</t>
  </si>
  <si>
    <t>BES Nanoscience Research Centers (NSRC)</t>
  </si>
  <si>
    <t>ASCR User Facilities</t>
  </si>
  <si>
    <t>HEP User Facilities</t>
  </si>
  <si>
    <t>Monika Schleier-Smith</t>
  </si>
  <si>
    <t>Harvard-Smithsonian Center for Astrophysics</t>
  </si>
  <si>
    <t>PI w/ multiple projects</t>
  </si>
  <si>
    <t>First PI</t>
  </si>
  <si>
    <t>ID</t>
  </si>
  <si>
    <t>Lead PI on 3 projects (ASCR, BES, HEP</t>
  </si>
  <si>
    <t>Lead PI on 2 projects (ASCR)</t>
  </si>
  <si>
    <t>related to Yacoby</t>
  </si>
  <si>
    <t>related to Yager</t>
  </si>
  <si>
    <t>Heather Gray</t>
  </si>
  <si>
    <t>Bryce Gadway</t>
  </si>
  <si>
    <t>Marcela Carena</t>
  </si>
  <si>
    <t>Quantum Sensors HEP-QIS Consortium</t>
  </si>
  <si>
    <t>Maurice Garcia-Sciveres</t>
  </si>
  <si>
    <t>Andrew Childs</t>
  </si>
  <si>
    <t>Efficient and Reliable Mapping of Quantum Computations Onto Realistic Architectures</t>
  </si>
  <si>
    <t>University of Maryland</t>
  </si>
  <si>
    <t>Stephan Friedrich</t>
  </si>
  <si>
    <t>Suppression of the Internal Conversion Decay of Th-229m</t>
  </si>
  <si>
    <t>UF-BES-1</t>
  </si>
  <si>
    <t>UF-BES-2</t>
  </si>
  <si>
    <t>UF-BES-3</t>
  </si>
  <si>
    <t>UF-ASCR</t>
  </si>
  <si>
    <t>UF-HEP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</si>
</sst>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164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5" sqref="G5"/>
    </sheetView>
  </sheetViews>
  <sheetFormatPr defaultRowHeight="14.4" x14ac:dyDescent="0.3"/>
  <cols>
    <col min="1" max="2" width="19.6640625" customWidth="1"/>
    <col min="3" max="3" width="11.109375" customWidth="1"/>
    <col min="6" max="6" width="23" customWidth="1"/>
  </cols>
  <sheetData>
    <row r="1" spans="1:7" ht="33" customHeight="1" thickBot="1" x14ac:dyDescent="0.35">
      <c r="A1" s="6" t="s">
        <v>13</v>
      </c>
      <c r="B1" s="6" t="s">
        <v>252</v>
      </c>
      <c r="C1" s="7" t="s">
        <v>4</v>
      </c>
      <c r="D1" s="7" t="s">
        <v>12</v>
      </c>
    </row>
    <row r="2" spans="1:7" ht="15" thickTop="1" x14ac:dyDescent="0.3">
      <c r="A2" s="4" t="s">
        <v>3</v>
      </c>
      <c r="B2" s="5"/>
      <c r="C2" s="5">
        <f>COUNTIF(Posters!B:B,Summary!A2)</f>
        <v>5</v>
      </c>
      <c r="D2" s="5">
        <f>C2/4</f>
        <v>1.25</v>
      </c>
      <c r="F2" s="3" t="s">
        <v>0</v>
      </c>
      <c r="G2" s="3">
        <v>3</v>
      </c>
    </row>
    <row r="3" spans="1:7" x14ac:dyDescent="0.3">
      <c r="A3" s="2" t="s">
        <v>8</v>
      </c>
      <c r="B3" s="3" t="s">
        <v>21</v>
      </c>
      <c r="C3" s="3">
        <f>COUNTIFS(Posters!B:B,Summary!A3,Posters!E:E,Summary!B3)</f>
        <v>12</v>
      </c>
      <c r="D3" s="3">
        <f>C3/4</f>
        <v>3</v>
      </c>
      <c r="F3" s="3" t="s">
        <v>1</v>
      </c>
      <c r="G3" s="3">
        <v>300</v>
      </c>
    </row>
    <row r="4" spans="1:7" x14ac:dyDescent="0.3">
      <c r="A4" s="2" t="s">
        <v>6</v>
      </c>
      <c r="B4" s="3" t="s">
        <v>46</v>
      </c>
      <c r="C4" s="3">
        <f>COUNTIFS(Posters!B:B,Summary!A4,Posters!E:E,Summary!B4)</f>
        <v>27</v>
      </c>
      <c r="D4" s="3">
        <f>C4/4</f>
        <v>6.75</v>
      </c>
      <c r="F4" s="3" t="s">
        <v>2</v>
      </c>
      <c r="G4" s="3">
        <f>C2+SUM(C3:C12)/G2</f>
        <v>37</v>
      </c>
    </row>
    <row r="5" spans="1:7" x14ac:dyDescent="0.3">
      <c r="A5" s="2" t="s">
        <v>6</v>
      </c>
      <c r="B5" s="3" t="s">
        <v>124</v>
      </c>
      <c r="C5" s="3">
        <f>COUNTIFS(Posters!B:B,Summary!A5,Posters!E:E,Summary!B5)</f>
        <v>4</v>
      </c>
      <c r="D5" s="3">
        <f t="shared" ref="D5:D12" si="0">C5/4</f>
        <v>1</v>
      </c>
      <c r="F5" s="3" t="s">
        <v>11</v>
      </c>
      <c r="G5" s="18">
        <f>G3/G4</f>
        <v>8.1081081081081088</v>
      </c>
    </row>
    <row r="6" spans="1:7" x14ac:dyDescent="0.3">
      <c r="A6" s="2" t="s">
        <v>6</v>
      </c>
      <c r="B6" s="3" t="s">
        <v>136</v>
      </c>
      <c r="C6" s="3">
        <f>COUNTIFS(Posters!B:B,Summary!A6,Posters!E:E,Summary!B6)</f>
        <v>7</v>
      </c>
      <c r="D6" s="3">
        <f t="shared" si="0"/>
        <v>1.75</v>
      </c>
    </row>
    <row r="7" spans="1:7" x14ac:dyDescent="0.3">
      <c r="A7" s="2" t="s">
        <v>7</v>
      </c>
      <c r="B7" s="3" t="s">
        <v>197</v>
      </c>
      <c r="C7" s="3">
        <f>COUNTIFS(Posters!B:B,Summary!A7,Posters!E:E,Summary!B7)</f>
        <v>10</v>
      </c>
      <c r="D7" s="3">
        <f t="shared" si="0"/>
        <v>2.5</v>
      </c>
    </row>
    <row r="8" spans="1:7" x14ac:dyDescent="0.3">
      <c r="A8" s="2" t="s">
        <v>7</v>
      </c>
      <c r="B8" s="3" t="s">
        <v>153</v>
      </c>
      <c r="C8" s="3">
        <f>COUNTIFS(Posters!B:B,Summary!A8,Posters!E:E,Summary!B8)</f>
        <v>11</v>
      </c>
      <c r="D8" s="3">
        <f t="shared" si="0"/>
        <v>2.75</v>
      </c>
    </row>
    <row r="9" spans="1:7" x14ac:dyDescent="0.3">
      <c r="A9" s="2" t="s">
        <v>7</v>
      </c>
      <c r="B9" s="3" t="s">
        <v>178</v>
      </c>
      <c r="C9" s="3">
        <f>COUNTIFS(Posters!B:B,Summary!A9,Posters!E:E,Summary!B9)</f>
        <v>5</v>
      </c>
      <c r="D9" s="3">
        <f t="shared" si="0"/>
        <v>1.25</v>
      </c>
    </row>
    <row r="10" spans="1:7" x14ac:dyDescent="0.3">
      <c r="A10" s="2" t="s">
        <v>7</v>
      </c>
      <c r="B10" s="3" t="s">
        <v>196</v>
      </c>
      <c r="C10" s="3">
        <f>COUNTIFS(Posters!B:B,Summary!A10,Posters!E:E,Summary!B10)</f>
        <v>11</v>
      </c>
      <c r="D10" s="3">
        <f t="shared" si="0"/>
        <v>2.75</v>
      </c>
    </row>
    <row r="11" spans="1:7" x14ac:dyDescent="0.3">
      <c r="A11" s="2" t="s">
        <v>7</v>
      </c>
      <c r="B11" s="3" t="s">
        <v>195</v>
      </c>
      <c r="C11" s="3">
        <f>COUNTIFS(Posters!B:B,Summary!A11,Posters!E:E,Summary!B11)</f>
        <v>4</v>
      </c>
      <c r="D11" s="3">
        <f t="shared" si="0"/>
        <v>1</v>
      </c>
    </row>
    <row r="12" spans="1:7" x14ac:dyDescent="0.3">
      <c r="A12" s="2" t="s">
        <v>5</v>
      </c>
      <c r="B12" s="3" t="s">
        <v>21</v>
      </c>
      <c r="C12" s="3">
        <f>COUNTIFS(Posters!B:B,Summary!A12,Posters!E:E,Summary!B12)</f>
        <v>5</v>
      </c>
      <c r="D12" s="3">
        <f t="shared" si="0"/>
        <v>1.25</v>
      </c>
    </row>
    <row r="13" spans="1:7" x14ac:dyDescent="0.3">
      <c r="A13" s="1" t="s">
        <v>9</v>
      </c>
      <c r="B13" s="1"/>
      <c r="C13" s="1">
        <f>SUM(C2:C12)</f>
        <v>101</v>
      </c>
      <c r="D13" s="1"/>
    </row>
    <row r="14" spans="1:7" x14ac:dyDescent="0.3">
      <c r="A14" s="1" t="s">
        <v>10</v>
      </c>
      <c r="B14" s="1"/>
      <c r="C14" s="1">
        <f>CEILING(C13/4,1)</f>
        <v>26</v>
      </c>
      <c r="D14" s="1"/>
    </row>
  </sheetData>
  <sortState ref="A3:B12">
    <sortCondition ref="A3:A12"/>
    <sortCondition ref="B3:B1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="90" zoomScaleNormal="90" workbookViewId="0">
      <pane ySplit="1" topLeftCell="A2" activePane="bottomLeft" state="frozen"/>
      <selection pane="bottomLeft" sqref="A1:XFD1"/>
    </sheetView>
  </sheetViews>
  <sheetFormatPr defaultColWidth="9.109375" defaultRowHeight="14.4" x14ac:dyDescent="0.3"/>
  <cols>
    <col min="1" max="1" width="9.88671875" style="15" customWidth="1"/>
    <col min="2" max="2" width="9.109375" style="15"/>
    <col min="3" max="3" width="11" style="17" hidden="1" customWidth="1"/>
    <col min="4" max="4" width="10" style="17" hidden="1" customWidth="1"/>
    <col min="5" max="5" width="12.88671875" style="15" bestFit="1" customWidth="1"/>
    <col min="6" max="6" width="22.5546875" style="15" bestFit="1" customWidth="1"/>
    <col min="7" max="7" width="48.109375" style="15" customWidth="1"/>
    <col min="8" max="8" width="20.88671875" style="15" customWidth="1"/>
    <col min="9" max="9" width="51.5546875" style="15" hidden="1" customWidth="1"/>
    <col min="10" max="16384" width="9.109375" style="15"/>
  </cols>
  <sheetData>
    <row r="1" spans="1:9" x14ac:dyDescent="0.3">
      <c r="A1" s="19" t="s">
        <v>268</v>
      </c>
      <c r="B1" s="19" t="s">
        <v>13</v>
      </c>
      <c r="C1" s="20" t="s">
        <v>17</v>
      </c>
      <c r="D1" s="20" t="s">
        <v>18</v>
      </c>
      <c r="E1" s="19" t="s">
        <v>253</v>
      </c>
      <c r="F1" s="19" t="s">
        <v>267</v>
      </c>
      <c r="G1" s="19" t="s">
        <v>14</v>
      </c>
      <c r="H1" s="19" t="s">
        <v>15</v>
      </c>
      <c r="I1" s="14" t="s">
        <v>16</v>
      </c>
    </row>
    <row r="2" spans="1:9" ht="27.6" x14ac:dyDescent="0.3">
      <c r="A2" s="21" t="str">
        <f t="shared" ref="A2:A33" si="0">B2&amp;"-"&amp;C2&amp;"-"&amp;D2</f>
        <v>ASCR-1-A</v>
      </c>
      <c r="B2" s="21" t="s">
        <v>8</v>
      </c>
      <c r="C2" s="22">
        <v>1</v>
      </c>
      <c r="D2" s="22" t="s">
        <v>256</v>
      </c>
      <c r="E2" s="21" t="s">
        <v>21</v>
      </c>
      <c r="F2" s="21" t="s">
        <v>34</v>
      </c>
      <c r="G2" s="21" t="s">
        <v>33</v>
      </c>
      <c r="H2" s="21" t="s">
        <v>35</v>
      </c>
      <c r="I2" s="16"/>
    </row>
    <row r="3" spans="1:9" ht="27.6" x14ac:dyDescent="0.3">
      <c r="A3" s="21" t="str">
        <f t="shared" si="0"/>
        <v>ASCR-1-B</v>
      </c>
      <c r="B3" s="21" t="s">
        <v>8</v>
      </c>
      <c r="C3" s="22">
        <v>1</v>
      </c>
      <c r="D3" s="22" t="s">
        <v>257</v>
      </c>
      <c r="E3" s="21" t="s">
        <v>21</v>
      </c>
      <c r="F3" s="21" t="s">
        <v>37</v>
      </c>
      <c r="G3" s="21" t="s">
        <v>36</v>
      </c>
      <c r="H3" s="21" t="s">
        <v>38</v>
      </c>
      <c r="I3" s="16"/>
    </row>
    <row r="4" spans="1:9" ht="27.6" x14ac:dyDescent="0.3">
      <c r="A4" s="21" t="str">
        <f t="shared" si="0"/>
        <v>ASCR-1-C</v>
      </c>
      <c r="B4" s="21" t="s">
        <v>8</v>
      </c>
      <c r="C4" s="22">
        <v>1</v>
      </c>
      <c r="D4" s="22" t="s">
        <v>258</v>
      </c>
      <c r="E4" s="21" t="s">
        <v>21</v>
      </c>
      <c r="F4" s="21" t="s">
        <v>32</v>
      </c>
      <c r="G4" s="21" t="s">
        <v>31</v>
      </c>
      <c r="H4" s="21" t="s">
        <v>146</v>
      </c>
      <c r="I4" s="16"/>
    </row>
    <row r="5" spans="1:9" ht="27.6" x14ac:dyDescent="0.3">
      <c r="A5" s="21" t="str">
        <f t="shared" si="0"/>
        <v>ASCR-2-A</v>
      </c>
      <c r="B5" s="21" t="s">
        <v>8</v>
      </c>
      <c r="C5" s="22">
        <v>2</v>
      </c>
      <c r="D5" s="22" t="s">
        <v>256</v>
      </c>
      <c r="E5" s="21" t="s">
        <v>21</v>
      </c>
      <c r="F5" s="21" t="s">
        <v>114</v>
      </c>
      <c r="G5" s="21" t="s">
        <v>41</v>
      </c>
      <c r="H5" s="21" t="s">
        <v>40</v>
      </c>
      <c r="I5" s="16" t="s">
        <v>269</v>
      </c>
    </row>
    <row r="6" spans="1:9" ht="27.6" x14ac:dyDescent="0.3">
      <c r="A6" s="21" t="str">
        <f t="shared" si="0"/>
        <v>ASCR-2-B</v>
      </c>
      <c r="B6" s="21" t="s">
        <v>8</v>
      </c>
      <c r="C6" s="22">
        <v>2</v>
      </c>
      <c r="D6" s="22" t="s">
        <v>257</v>
      </c>
      <c r="E6" s="21" t="s">
        <v>21</v>
      </c>
      <c r="F6" s="21" t="s">
        <v>29</v>
      </c>
      <c r="G6" s="21" t="s">
        <v>188</v>
      </c>
      <c r="H6" s="21" t="s">
        <v>146</v>
      </c>
      <c r="I6" s="16"/>
    </row>
    <row r="7" spans="1:9" ht="27.6" x14ac:dyDescent="0.3">
      <c r="A7" s="21" t="str">
        <f t="shared" si="0"/>
        <v>ASCR-2-C</v>
      </c>
      <c r="B7" s="21" t="s">
        <v>8</v>
      </c>
      <c r="C7" s="22">
        <v>2</v>
      </c>
      <c r="D7" s="22" t="s">
        <v>258</v>
      </c>
      <c r="E7" s="21" t="s">
        <v>21</v>
      </c>
      <c r="F7" s="21" t="s">
        <v>190</v>
      </c>
      <c r="G7" s="21" t="s">
        <v>39</v>
      </c>
      <c r="H7" s="21" t="s">
        <v>40</v>
      </c>
      <c r="I7" s="16"/>
    </row>
    <row r="8" spans="1:9" ht="27.6" x14ac:dyDescent="0.3">
      <c r="A8" s="21" t="str">
        <f t="shared" si="0"/>
        <v>ASCR-3-A</v>
      </c>
      <c r="B8" s="21" t="s">
        <v>8</v>
      </c>
      <c r="C8" s="22">
        <v>3</v>
      </c>
      <c r="D8" s="22" t="s">
        <v>256</v>
      </c>
      <c r="E8" s="21" t="s">
        <v>21</v>
      </c>
      <c r="F8" s="21" t="s">
        <v>191</v>
      </c>
      <c r="G8" s="21" t="s">
        <v>42</v>
      </c>
      <c r="H8" s="21" t="s">
        <v>35</v>
      </c>
      <c r="I8" s="16"/>
    </row>
    <row r="9" spans="1:9" ht="27.6" x14ac:dyDescent="0.3">
      <c r="A9" s="21" t="str">
        <f t="shared" si="0"/>
        <v>ASCR-3-B</v>
      </c>
      <c r="B9" s="21" t="s">
        <v>8</v>
      </c>
      <c r="C9" s="22">
        <v>3</v>
      </c>
      <c r="D9" s="22" t="s">
        <v>257</v>
      </c>
      <c r="E9" s="21" t="s">
        <v>21</v>
      </c>
      <c r="F9" s="21" t="s">
        <v>192</v>
      </c>
      <c r="G9" s="21" t="s">
        <v>43</v>
      </c>
      <c r="H9" s="21" t="s">
        <v>146</v>
      </c>
      <c r="I9" s="16"/>
    </row>
    <row r="10" spans="1:9" ht="27.6" x14ac:dyDescent="0.3">
      <c r="A10" s="21" t="str">
        <f t="shared" si="0"/>
        <v>ASCR-3-C</v>
      </c>
      <c r="B10" s="21" t="s">
        <v>8</v>
      </c>
      <c r="C10" s="22">
        <v>3</v>
      </c>
      <c r="D10" s="22" t="s">
        <v>258</v>
      </c>
      <c r="E10" s="21" t="s">
        <v>21</v>
      </c>
      <c r="F10" s="21" t="s">
        <v>193</v>
      </c>
      <c r="G10" s="21" t="s">
        <v>45</v>
      </c>
      <c r="H10" s="21" t="s">
        <v>35</v>
      </c>
      <c r="I10" s="16" t="s">
        <v>270</v>
      </c>
    </row>
    <row r="11" spans="1:9" ht="27.6" x14ac:dyDescent="0.3">
      <c r="A11" s="21" t="str">
        <f t="shared" si="0"/>
        <v>ASCR-4-A</v>
      </c>
      <c r="B11" s="21" t="s">
        <v>8</v>
      </c>
      <c r="C11" s="22">
        <v>4</v>
      </c>
      <c r="D11" s="22" t="s">
        <v>256</v>
      </c>
      <c r="E11" s="21" t="s">
        <v>21</v>
      </c>
      <c r="F11" s="21" t="s">
        <v>189</v>
      </c>
      <c r="G11" s="21" t="s">
        <v>30</v>
      </c>
      <c r="H11" s="21" t="s">
        <v>146</v>
      </c>
      <c r="I11" s="16"/>
    </row>
    <row r="12" spans="1:9" ht="27.6" x14ac:dyDescent="0.3">
      <c r="A12" s="21" t="str">
        <f t="shared" si="0"/>
        <v>ASCR-4-B</v>
      </c>
      <c r="B12" s="21" t="s">
        <v>8</v>
      </c>
      <c r="C12" s="22">
        <v>4</v>
      </c>
      <c r="D12" s="22" t="s">
        <v>257</v>
      </c>
      <c r="E12" s="21" t="s">
        <v>21</v>
      </c>
      <c r="F12" s="21" t="s">
        <v>193</v>
      </c>
      <c r="G12" s="21" t="s">
        <v>44</v>
      </c>
      <c r="H12" s="21" t="s">
        <v>35</v>
      </c>
      <c r="I12" s="16" t="s">
        <v>270</v>
      </c>
    </row>
    <row r="13" spans="1:9" ht="27.6" x14ac:dyDescent="0.3">
      <c r="A13" s="21" t="str">
        <f t="shared" si="0"/>
        <v>ASCR-4-C</v>
      </c>
      <c r="B13" s="21" t="s">
        <v>8</v>
      </c>
      <c r="C13" s="22">
        <v>4</v>
      </c>
      <c r="D13" s="22" t="s">
        <v>258</v>
      </c>
      <c r="E13" s="21" t="s">
        <v>21</v>
      </c>
      <c r="F13" s="21" t="s">
        <v>278</v>
      </c>
      <c r="G13" s="21" t="s">
        <v>279</v>
      </c>
      <c r="H13" s="21" t="s">
        <v>280</v>
      </c>
      <c r="I13" s="16"/>
    </row>
    <row r="14" spans="1:9" ht="27.6" x14ac:dyDescent="0.3">
      <c r="A14" s="21" t="str">
        <f t="shared" si="0"/>
        <v>BES-1-A</v>
      </c>
      <c r="B14" s="21" t="s">
        <v>6</v>
      </c>
      <c r="C14" s="22">
        <v>1</v>
      </c>
      <c r="D14" s="22" t="s">
        <v>256</v>
      </c>
      <c r="E14" s="21" t="s">
        <v>136</v>
      </c>
      <c r="F14" s="21" t="s">
        <v>143</v>
      </c>
      <c r="G14" s="21" t="s">
        <v>142</v>
      </c>
      <c r="H14" s="21" t="s">
        <v>117</v>
      </c>
      <c r="I14" s="16"/>
    </row>
    <row r="15" spans="1:9" ht="27.6" x14ac:dyDescent="0.3">
      <c r="A15" s="21" t="str">
        <f t="shared" si="0"/>
        <v>BES-1-B</v>
      </c>
      <c r="B15" s="21" t="s">
        <v>6</v>
      </c>
      <c r="C15" s="22">
        <v>1</v>
      </c>
      <c r="D15" s="22" t="s">
        <v>257</v>
      </c>
      <c r="E15" s="21" t="s">
        <v>136</v>
      </c>
      <c r="F15" s="21" t="s">
        <v>139</v>
      </c>
      <c r="G15" s="21" t="s">
        <v>137</v>
      </c>
      <c r="H15" s="21" t="s">
        <v>138</v>
      </c>
      <c r="I15" s="16" t="s">
        <v>271</v>
      </c>
    </row>
    <row r="16" spans="1:9" ht="27.6" x14ac:dyDescent="0.3">
      <c r="A16" s="21" t="str">
        <f t="shared" si="0"/>
        <v>BES-1-C</v>
      </c>
      <c r="B16" s="21" t="s">
        <v>6</v>
      </c>
      <c r="C16" s="22">
        <v>1</v>
      </c>
      <c r="D16" s="22" t="s">
        <v>258</v>
      </c>
      <c r="E16" s="21" t="s">
        <v>136</v>
      </c>
      <c r="F16" s="21" t="s">
        <v>141</v>
      </c>
      <c r="G16" s="21" t="s">
        <v>140</v>
      </c>
      <c r="H16" s="21" t="s">
        <v>40</v>
      </c>
      <c r="I16" s="16"/>
    </row>
    <row r="17" spans="1:9" ht="27.6" x14ac:dyDescent="0.3">
      <c r="A17" s="21" t="str">
        <f t="shared" si="0"/>
        <v>BES-2-A</v>
      </c>
      <c r="B17" s="21" t="s">
        <v>6</v>
      </c>
      <c r="C17" s="22">
        <v>2</v>
      </c>
      <c r="D17" s="22" t="s">
        <v>256</v>
      </c>
      <c r="E17" s="21" t="s">
        <v>136</v>
      </c>
      <c r="F17" s="21" t="s">
        <v>145</v>
      </c>
      <c r="G17" s="21" t="s">
        <v>144</v>
      </c>
      <c r="H17" s="21" t="s">
        <v>146</v>
      </c>
      <c r="I17" s="16"/>
    </row>
    <row r="18" spans="1:9" ht="27.6" x14ac:dyDescent="0.3">
      <c r="A18" s="21" t="str">
        <f t="shared" si="0"/>
        <v>BES-2-B</v>
      </c>
      <c r="B18" s="21" t="s">
        <v>6</v>
      </c>
      <c r="C18" s="22">
        <v>2</v>
      </c>
      <c r="D18" s="22" t="s">
        <v>257</v>
      </c>
      <c r="E18" s="21" t="s">
        <v>136</v>
      </c>
      <c r="F18" s="21" t="s">
        <v>148</v>
      </c>
      <c r="G18" s="21" t="s">
        <v>147</v>
      </c>
      <c r="H18" s="21" t="s">
        <v>25</v>
      </c>
      <c r="I18" s="16"/>
    </row>
    <row r="19" spans="1:9" ht="27.6" x14ac:dyDescent="0.3">
      <c r="A19" s="21" t="str">
        <f t="shared" si="0"/>
        <v>BES-2-C</v>
      </c>
      <c r="B19" s="21" t="s">
        <v>6</v>
      </c>
      <c r="C19" s="22">
        <v>2</v>
      </c>
      <c r="D19" s="22" t="s">
        <v>258</v>
      </c>
      <c r="E19" s="21" t="s">
        <v>136</v>
      </c>
      <c r="F19" s="21" t="s">
        <v>150</v>
      </c>
      <c r="G19" s="21" t="s">
        <v>149</v>
      </c>
      <c r="H19" s="21" t="s">
        <v>35</v>
      </c>
      <c r="I19" s="16"/>
    </row>
    <row r="20" spans="1:9" ht="41.4" x14ac:dyDescent="0.3">
      <c r="A20" s="21" t="str">
        <f t="shared" si="0"/>
        <v>BES-3-A</v>
      </c>
      <c r="B20" s="21" t="s">
        <v>6</v>
      </c>
      <c r="C20" s="22">
        <v>3</v>
      </c>
      <c r="D20" s="22" t="s">
        <v>256</v>
      </c>
      <c r="E20" s="21" t="s">
        <v>136</v>
      </c>
      <c r="F20" s="21" t="s">
        <v>152</v>
      </c>
      <c r="G20" s="21" t="s">
        <v>151</v>
      </c>
      <c r="H20" s="21" t="s">
        <v>40</v>
      </c>
      <c r="I20" s="16"/>
    </row>
    <row r="21" spans="1:9" x14ac:dyDescent="0.3">
      <c r="A21" s="21" t="str">
        <f t="shared" si="0"/>
        <v>BES-3-B</v>
      </c>
      <c r="B21" s="21" t="s">
        <v>6</v>
      </c>
      <c r="C21" s="22">
        <v>3</v>
      </c>
      <c r="D21" s="22" t="s">
        <v>257</v>
      </c>
      <c r="E21" s="21" t="s">
        <v>124</v>
      </c>
      <c r="F21" s="21" t="s">
        <v>127</v>
      </c>
      <c r="G21" s="21" t="s">
        <v>125</v>
      </c>
      <c r="H21" s="21" t="s">
        <v>126</v>
      </c>
      <c r="I21" s="16"/>
    </row>
    <row r="22" spans="1:9" x14ac:dyDescent="0.3">
      <c r="A22" s="21" t="str">
        <f t="shared" si="0"/>
        <v>BES-3-C</v>
      </c>
      <c r="B22" s="21" t="s">
        <v>6</v>
      </c>
      <c r="C22" s="22">
        <v>3</v>
      </c>
      <c r="D22" s="22" t="s">
        <v>258</v>
      </c>
      <c r="E22" s="21" t="s">
        <v>124</v>
      </c>
      <c r="F22" s="21" t="s">
        <v>130</v>
      </c>
      <c r="G22" s="21" t="s">
        <v>128</v>
      </c>
      <c r="H22" s="21" t="s">
        <v>129</v>
      </c>
      <c r="I22" s="16"/>
    </row>
    <row r="23" spans="1:9" ht="27.6" x14ac:dyDescent="0.3">
      <c r="A23" s="21" t="str">
        <f t="shared" si="0"/>
        <v>BES-4-A</v>
      </c>
      <c r="B23" s="21" t="s">
        <v>6</v>
      </c>
      <c r="C23" s="22">
        <v>4</v>
      </c>
      <c r="D23" s="22" t="s">
        <v>256</v>
      </c>
      <c r="E23" s="21" t="s">
        <v>124</v>
      </c>
      <c r="F23" s="21" t="s">
        <v>132</v>
      </c>
      <c r="G23" s="21" t="s">
        <v>131</v>
      </c>
      <c r="H23" s="21" t="s">
        <v>133</v>
      </c>
      <c r="I23" s="16"/>
    </row>
    <row r="24" spans="1:9" ht="27.6" x14ac:dyDescent="0.3">
      <c r="A24" s="21" t="str">
        <f t="shared" si="0"/>
        <v>BES-4-B</v>
      </c>
      <c r="B24" s="21" t="s">
        <v>6</v>
      </c>
      <c r="C24" s="22">
        <v>4</v>
      </c>
      <c r="D24" s="22" t="s">
        <v>257</v>
      </c>
      <c r="E24" s="21" t="s">
        <v>124</v>
      </c>
      <c r="F24" s="21" t="s">
        <v>135</v>
      </c>
      <c r="G24" s="21" t="s">
        <v>134</v>
      </c>
      <c r="H24" s="21" t="s">
        <v>40</v>
      </c>
      <c r="I24" s="16"/>
    </row>
    <row r="25" spans="1:9" ht="27.6" x14ac:dyDescent="0.3">
      <c r="A25" s="21" t="str">
        <f t="shared" si="0"/>
        <v>BES-4-C</v>
      </c>
      <c r="B25" s="21" t="s">
        <v>6</v>
      </c>
      <c r="C25" s="22">
        <v>4</v>
      </c>
      <c r="D25" s="22" t="s">
        <v>258</v>
      </c>
      <c r="E25" s="21" t="s">
        <v>46</v>
      </c>
      <c r="F25" s="21" t="s">
        <v>58</v>
      </c>
      <c r="G25" s="21" t="s">
        <v>55</v>
      </c>
      <c r="H25" s="21" t="s">
        <v>57</v>
      </c>
      <c r="I25" s="16"/>
    </row>
    <row r="26" spans="1:9" ht="27.6" x14ac:dyDescent="0.3">
      <c r="A26" s="21" t="str">
        <f t="shared" si="0"/>
        <v>BES-5-A</v>
      </c>
      <c r="B26" s="21" t="s">
        <v>6</v>
      </c>
      <c r="C26" s="22">
        <v>5</v>
      </c>
      <c r="D26" s="22" t="s">
        <v>256</v>
      </c>
      <c r="E26" s="21" t="s">
        <v>46</v>
      </c>
      <c r="F26" s="21" t="s">
        <v>59</v>
      </c>
      <c r="G26" s="21" t="s">
        <v>56</v>
      </c>
      <c r="H26" s="21" t="s">
        <v>60</v>
      </c>
      <c r="I26" s="16"/>
    </row>
    <row r="27" spans="1:9" x14ac:dyDescent="0.3">
      <c r="A27" s="21" t="str">
        <f t="shared" si="0"/>
        <v>BES-5-B</v>
      </c>
      <c r="B27" s="21" t="s">
        <v>6</v>
      </c>
      <c r="C27" s="22">
        <v>5</v>
      </c>
      <c r="D27" s="22" t="s">
        <v>257</v>
      </c>
      <c r="E27" s="21" t="s">
        <v>46</v>
      </c>
      <c r="F27" s="21" t="s">
        <v>62</v>
      </c>
      <c r="G27" s="21" t="s">
        <v>61</v>
      </c>
      <c r="H27" s="21" t="s">
        <v>63</v>
      </c>
      <c r="I27" s="16"/>
    </row>
    <row r="28" spans="1:9" ht="27.6" x14ac:dyDescent="0.3">
      <c r="A28" s="21" t="str">
        <f t="shared" si="0"/>
        <v>BES-5-C</v>
      </c>
      <c r="B28" s="21" t="s">
        <v>6</v>
      </c>
      <c r="C28" s="22">
        <v>5</v>
      </c>
      <c r="D28" s="22" t="s">
        <v>258</v>
      </c>
      <c r="E28" s="21" t="s">
        <v>46</v>
      </c>
      <c r="F28" s="21" t="s">
        <v>68</v>
      </c>
      <c r="G28" s="21" t="s">
        <v>67</v>
      </c>
      <c r="H28" s="21" t="s">
        <v>69</v>
      </c>
      <c r="I28" s="16"/>
    </row>
    <row r="29" spans="1:9" ht="27.6" x14ac:dyDescent="0.3">
      <c r="A29" s="21" t="str">
        <f t="shared" si="0"/>
        <v>BES-6-A</v>
      </c>
      <c r="B29" s="21" t="s">
        <v>6</v>
      </c>
      <c r="C29" s="22">
        <v>6</v>
      </c>
      <c r="D29" s="22" t="s">
        <v>256</v>
      </c>
      <c r="E29" s="21" t="s">
        <v>46</v>
      </c>
      <c r="F29" s="21" t="s">
        <v>74</v>
      </c>
      <c r="G29" s="21" t="s">
        <v>73</v>
      </c>
      <c r="H29" s="21" t="s">
        <v>75</v>
      </c>
      <c r="I29" s="16"/>
    </row>
    <row r="30" spans="1:9" ht="27.6" x14ac:dyDescent="0.3">
      <c r="A30" s="21" t="str">
        <f t="shared" si="0"/>
        <v>BES-6-B</v>
      </c>
      <c r="B30" s="21" t="s">
        <v>6</v>
      </c>
      <c r="C30" s="22">
        <v>6</v>
      </c>
      <c r="D30" s="22" t="s">
        <v>257</v>
      </c>
      <c r="E30" s="21" t="s">
        <v>46</v>
      </c>
      <c r="F30" s="21" t="s">
        <v>88</v>
      </c>
      <c r="G30" s="21" t="s">
        <v>87</v>
      </c>
      <c r="H30" s="21" t="s">
        <v>89</v>
      </c>
      <c r="I30" s="16"/>
    </row>
    <row r="31" spans="1:9" ht="27.6" x14ac:dyDescent="0.3">
      <c r="A31" s="21" t="str">
        <f t="shared" si="0"/>
        <v>BES-6-C</v>
      </c>
      <c r="B31" s="21" t="s">
        <v>6</v>
      </c>
      <c r="C31" s="22">
        <v>6</v>
      </c>
      <c r="D31" s="22" t="s">
        <v>258</v>
      </c>
      <c r="E31" s="21" t="s">
        <v>46</v>
      </c>
      <c r="F31" s="21" t="s">
        <v>96</v>
      </c>
      <c r="G31" s="21" t="s">
        <v>98</v>
      </c>
      <c r="H31" s="21" t="s">
        <v>97</v>
      </c>
      <c r="I31" s="16"/>
    </row>
    <row r="32" spans="1:9" ht="41.4" x14ac:dyDescent="0.3">
      <c r="A32" s="21" t="str">
        <f t="shared" si="0"/>
        <v>BES-7-A</v>
      </c>
      <c r="B32" s="21" t="s">
        <v>6</v>
      </c>
      <c r="C32" s="22">
        <v>7</v>
      </c>
      <c r="D32" s="22" t="s">
        <v>256</v>
      </c>
      <c r="E32" s="21" t="s">
        <v>46</v>
      </c>
      <c r="F32" s="21" t="s">
        <v>100</v>
      </c>
      <c r="G32" s="21" t="s">
        <v>99</v>
      </c>
      <c r="H32" s="21" t="s">
        <v>101</v>
      </c>
      <c r="I32" s="16"/>
    </row>
    <row r="33" spans="1:9" ht="27.6" x14ac:dyDescent="0.3">
      <c r="A33" s="21" t="str">
        <f t="shared" si="0"/>
        <v>BES-7-B</v>
      </c>
      <c r="B33" s="21" t="s">
        <v>6</v>
      </c>
      <c r="C33" s="22">
        <v>7</v>
      </c>
      <c r="D33" s="22" t="s">
        <v>257</v>
      </c>
      <c r="E33" s="21" t="s">
        <v>46</v>
      </c>
      <c r="F33" s="21" t="s">
        <v>116</v>
      </c>
      <c r="G33" s="21" t="s">
        <v>115</v>
      </c>
      <c r="H33" s="21" t="s">
        <v>117</v>
      </c>
      <c r="I33" s="16"/>
    </row>
    <row r="34" spans="1:9" ht="41.4" x14ac:dyDescent="0.3">
      <c r="A34" s="21" t="str">
        <f t="shared" ref="A34:A65" si="1">B34&amp;"-"&amp;C34&amp;"-"&amp;D34</f>
        <v>BES-7-C</v>
      </c>
      <c r="B34" s="21" t="s">
        <v>6</v>
      </c>
      <c r="C34" s="22">
        <v>7</v>
      </c>
      <c r="D34" s="22" t="s">
        <v>258</v>
      </c>
      <c r="E34" s="21" t="s">
        <v>46</v>
      </c>
      <c r="F34" s="21" t="s">
        <v>103</v>
      </c>
      <c r="G34" s="21" t="s">
        <v>102</v>
      </c>
      <c r="H34" s="21" t="s">
        <v>104</v>
      </c>
      <c r="I34" s="16"/>
    </row>
    <row r="35" spans="1:9" x14ac:dyDescent="0.3">
      <c r="A35" s="21" t="str">
        <f t="shared" si="1"/>
        <v>BES-8-A</v>
      </c>
      <c r="B35" s="21" t="s">
        <v>6</v>
      </c>
      <c r="C35" s="22">
        <v>8</v>
      </c>
      <c r="D35" s="22" t="s">
        <v>256</v>
      </c>
      <c r="E35" s="21" t="s">
        <v>46</v>
      </c>
      <c r="F35" s="21" t="s">
        <v>94</v>
      </c>
      <c r="G35" s="21" t="s">
        <v>93</v>
      </c>
      <c r="H35" s="21" t="s">
        <v>95</v>
      </c>
      <c r="I35" s="16"/>
    </row>
    <row r="36" spans="1:9" ht="27.6" x14ac:dyDescent="0.3">
      <c r="A36" s="21" t="str">
        <f t="shared" si="1"/>
        <v>BES-8-B</v>
      </c>
      <c r="B36" s="21" t="s">
        <v>6</v>
      </c>
      <c r="C36" s="22">
        <v>8</v>
      </c>
      <c r="D36" s="22" t="s">
        <v>257</v>
      </c>
      <c r="E36" s="21" t="s">
        <v>46</v>
      </c>
      <c r="F36" s="21" t="s">
        <v>48</v>
      </c>
      <c r="G36" s="21" t="s">
        <v>47</v>
      </c>
      <c r="H36" s="21" t="s">
        <v>25</v>
      </c>
      <c r="I36" s="16"/>
    </row>
    <row r="37" spans="1:9" ht="27.6" x14ac:dyDescent="0.3">
      <c r="A37" s="21" t="str">
        <f t="shared" si="1"/>
        <v>BES-8-C</v>
      </c>
      <c r="B37" s="21" t="s">
        <v>6</v>
      </c>
      <c r="C37" s="22">
        <v>8</v>
      </c>
      <c r="D37" s="22" t="s">
        <v>258</v>
      </c>
      <c r="E37" s="21" t="s">
        <v>46</v>
      </c>
      <c r="F37" s="21" t="s">
        <v>71</v>
      </c>
      <c r="G37" s="21" t="s">
        <v>70</v>
      </c>
      <c r="H37" s="21" t="s">
        <v>72</v>
      </c>
      <c r="I37" s="16"/>
    </row>
    <row r="38" spans="1:9" ht="27.6" x14ac:dyDescent="0.3">
      <c r="A38" s="21" t="str">
        <f t="shared" si="1"/>
        <v>BES-9-A</v>
      </c>
      <c r="B38" s="21" t="s">
        <v>6</v>
      </c>
      <c r="C38" s="22">
        <v>9</v>
      </c>
      <c r="D38" s="22" t="s">
        <v>256</v>
      </c>
      <c r="E38" s="21" t="s">
        <v>46</v>
      </c>
      <c r="F38" s="21" t="s">
        <v>80</v>
      </c>
      <c r="G38" s="21" t="s">
        <v>79</v>
      </c>
      <c r="H38" s="21" t="s">
        <v>81</v>
      </c>
      <c r="I38" s="16"/>
    </row>
    <row r="39" spans="1:9" ht="41.4" x14ac:dyDescent="0.3">
      <c r="A39" s="21" t="str">
        <f t="shared" si="1"/>
        <v>BES-9-B</v>
      </c>
      <c r="B39" s="21" t="s">
        <v>6</v>
      </c>
      <c r="C39" s="22">
        <v>9</v>
      </c>
      <c r="D39" s="22" t="s">
        <v>257</v>
      </c>
      <c r="E39" s="21" t="s">
        <v>46</v>
      </c>
      <c r="F39" s="21" t="s">
        <v>83</v>
      </c>
      <c r="G39" s="21" t="s">
        <v>82</v>
      </c>
      <c r="H39" s="21" t="s">
        <v>35</v>
      </c>
      <c r="I39" s="16"/>
    </row>
    <row r="40" spans="1:9" ht="27.6" x14ac:dyDescent="0.3">
      <c r="A40" s="21" t="str">
        <f t="shared" si="1"/>
        <v>BES-9-C</v>
      </c>
      <c r="B40" s="21" t="s">
        <v>6</v>
      </c>
      <c r="C40" s="22">
        <v>9</v>
      </c>
      <c r="D40" s="22" t="s">
        <v>258</v>
      </c>
      <c r="E40" s="21" t="s">
        <v>46</v>
      </c>
      <c r="F40" s="21" t="s">
        <v>107</v>
      </c>
      <c r="G40" s="21" t="s">
        <v>105</v>
      </c>
      <c r="H40" s="21" t="s">
        <v>106</v>
      </c>
      <c r="I40" s="16"/>
    </row>
    <row r="41" spans="1:9" x14ac:dyDescent="0.3">
      <c r="A41" s="21" t="str">
        <f t="shared" si="1"/>
        <v>BES-10-A</v>
      </c>
      <c r="B41" s="21" t="s">
        <v>6</v>
      </c>
      <c r="C41" s="22">
        <v>10</v>
      </c>
      <c r="D41" s="22" t="s">
        <v>256</v>
      </c>
      <c r="E41" s="21" t="s">
        <v>46</v>
      </c>
      <c r="F41" s="21" t="s">
        <v>112</v>
      </c>
      <c r="G41" s="21" t="s">
        <v>111</v>
      </c>
      <c r="H41" s="21" t="s">
        <v>72</v>
      </c>
      <c r="I41" s="16"/>
    </row>
    <row r="42" spans="1:9" ht="27.6" x14ac:dyDescent="0.3">
      <c r="A42" s="21" t="str">
        <f t="shared" si="1"/>
        <v>BES-10-B</v>
      </c>
      <c r="B42" s="21" t="s">
        <v>6</v>
      </c>
      <c r="C42" s="22">
        <v>10</v>
      </c>
      <c r="D42" s="22" t="s">
        <v>257</v>
      </c>
      <c r="E42" s="21" t="s">
        <v>46</v>
      </c>
      <c r="F42" s="21" t="s">
        <v>53</v>
      </c>
      <c r="G42" s="21" t="s">
        <v>52</v>
      </c>
      <c r="H42" s="21" t="s">
        <v>54</v>
      </c>
      <c r="I42" s="16"/>
    </row>
    <row r="43" spans="1:9" x14ac:dyDescent="0.3">
      <c r="A43" s="21" t="str">
        <f t="shared" si="1"/>
        <v>BES-10-C</v>
      </c>
      <c r="B43" s="21" t="s">
        <v>6</v>
      </c>
      <c r="C43" s="22">
        <v>10</v>
      </c>
      <c r="D43" s="22" t="s">
        <v>258</v>
      </c>
      <c r="E43" s="21" t="s">
        <v>46</v>
      </c>
      <c r="F43" s="21" t="s">
        <v>65</v>
      </c>
      <c r="G43" s="21" t="s">
        <v>64</v>
      </c>
      <c r="H43" s="21" t="s">
        <v>66</v>
      </c>
      <c r="I43" s="16"/>
    </row>
    <row r="44" spans="1:9" ht="27.6" x14ac:dyDescent="0.3">
      <c r="A44" s="21" t="str">
        <f t="shared" si="1"/>
        <v>BES-11-A</v>
      </c>
      <c r="B44" s="21" t="s">
        <v>6</v>
      </c>
      <c r="C44" s="22">
        <v>11</v>
      </c>
      <c r="D44" s="22" t="s">
        <v>256</v>
      </c>
      <c r="E44" s="21" t="s">
        <v>46</v>
      </c>
      <c r="F44" s="21" t="s">
        <v>78</v>
      </c>
      <c r="G44" s="21" t="s">
        <v>76</v>
      </c>
      <c r="H44" s="21" t="s">
        <v>77</v>
      </c>
      <c r="I44" s="16"/>
    </row>
    <row r="45" spans="1:9" ht="27.6" x14ac:dyDescent="0.3">
      <c r="A45" s="21" t="str">
        <f t="shared" si="1"/>
        <v>BES-11-B</v>
      </c>
      <c r="B45" s="21" t="s">
        <v>6</v>
      </c>
      <c r="C45" s="22">
        <v>11</v>
      </c>
      <c r="D45" s="22" t="s">
        <v>257</v>
      </c>
      <c r="E45" s="21" t="s">
        <v>46</v>
      </c>
      <c r="F45" s="21" t="s">
        <v>85</v>
      </c>
      <c r="G45" s="21" t="s">
        <v>84</v>
      </c>
      <c r="H45" s="21" t="s">
        <v>86</v>
      </c>
      <c r="I45" s="16"/>
    </row>
    <row r="46" spans="1:9" ht="27.6" x14ac:dyDescent="0.3">
      <c r="A46" s="21" t="str">
        <f t="shared" si="1"/>
        <v>BES-11-C</v>
      </c>
      <c r="B46" s="21" t="s">
        <v>6</v>
      </c>
      <c r="C46" s="22">
        <v>11</v>
      </c>
      <c r="D46" s="22" t="s">
        <v>258</v>
      </c>
      <c r="E46" s="21" t="s">
        <v>46</v>
      </c>
      <c r="F46" s="21" t="s">
        <v>91</v>
      </c>
      <c r="G46" s="21" t="s">
        <v>90</v>
      </c>
      <c r="H46" s="21" t="s">
        <v>92</v>
      </c>
      <c r="I46" s="16"/>
    </row>
    <row r="47" spans="1:9" ht="27.6" x14ac:dyDescent="0.3">
      <c r="A47" s="21" t="str">
        <f t="shared" si="1"/>
        <v>BES-12-A</v>
      </c>
      <c r="B47" s="21" t="s">
        <v>6</v>
      </c>
      <c r="C47" s="22">
        <v>12</v>
      </c>
      <c r="D47" s="22" t="s">
        <v>256</v>
      </c>
      <c r="E47" s="21" t="s">
        <v>46</v>
      </c>
      <c r="F47" s="21" t="s">
        <v>119</v>
      </c>
      <c r="G47" s="21" t="s">
        <v>118</v>
      </c>
      <c r="H47" s="21" t="s">
        <v>120</v>
      </c>
      <c r="I47" s="16"/>
    </row>
    <row r="48" spans="1:9" ht="27.6" x14ac:dyDescent="0.3">
      <c r="A48" s="21" t="str">
        <f t="shared" si="1"/>
        <v>BES-12-B</v>
      </c>
      <c r="B48" s="21" t="s">
        <v>6</v>
      </c>
      <c r="C48" s="22">
        <v>12</v>
      </c>
      <c r="D48" s="22" t="s">
        <v>257</v>
      </c>
      <c r="E48" s="21" t="s">
        <v>46</v>
      </c>
      <c r="F48" s="21" t="s">
        <v>114</v>
      </c>
      <c r="G48" s="21" t="s">
        <v>113</v>
      </c>
      <c r="H48" s="21" t="s">
        <v>40</v>
      </c>
      <c r="I48" s="16" t="s">
        <v>254</v>
      </c>
    </row>
    <row r="49" spans="1:9" x14ac:dyDescent="0.3">
      <c r="A49" s="21" t="str">
        <f t="shared" si="1"/>
        <v>BES-12-C</v>
      </c>
      <c r="B49" s="21" t="s">
        <v>6</v>
      </c>
      <c r="C49" s="22">
        <v>12</v>
      </c>
      <c r="D49" s="22" t="s">
        <v>258</v>
      </c>
      <c r="E49" s="21" t="s">
        <v>46</v>
      </c>
      <c r="F49" s="21" t="s">
        <v>50</v>
      </c>
      <c r="G49" s="21" t="s">
        <v>49</v>
      </c>
      <c r="H49" s="21" t="s">
        <v>51</v>
      </c>
      <c r="I49" s="16"/>
    </row>
    <row r="50" spans="1:9" ht="27.6" x14ac:dyDescent="0.3">
      <c r="A50" s="21" t="str">
        <f t="shared" si="1"/>
        <v>BES-13-A</v>
      </c>
      <c r="B50" s="21" t="s">
        <v>6</v>
      </c>
      <c r="C50" s="22">
        <v>13</v>
      </c>
      <c r="D50" s="22" t="s">
        <v>256</v>
      </c>
      <c r="E50" s="21" t="s">
        <v>46</v>
      </c>
      <c r="F50" s="21" t="s">
        <v>122</v>
      </c>
      <c r="G50" s="21" t="s">
        <v>121</v>
      </c>
      <c r="H50" s="21" t="s">
        <v>123</v>
      </c>
      <c r="I50" s="16" t="s">
        <v>272</v>
      </c>
    </row>
    <row r="51" spans="1:9" ht="27.6" x14ac:dyDescent="0.3">
      <c r="A51" s="21" t="str">
        <f t="shared" si="1"/>
        <v>BES-13-B</v>
      </c>
      <c r="B51" s="21" t="s">
        <v>6</v>
      </c>
      <c r="C51" s="22">
        <v>13</v>
      </c>
      <c r="D51" s="22" t="s">
        <v>257</v>
      </c>
      <c r="E51" s="21" t="s">
        <v>46</v>
      </c>
      <c r="F51" s="21" t="s">
        <v>109</v>
      </c>
      <c r="G51" s="21" t="s">
        <v>108</v>
      </c>
      <c r="H51" s="21" t="s">
        <v>110</v>
      </c>
      <c r="I51" s="16"/>
    </row>
    <row r="52" spans="1:9" ht="27.6" x14ac:dyDescent="0.3">
      <c r="A52" s="21" t="str">
        <f t="shared" si="1"/>
        <v>HEP-1-A</v>
      </c>
      <c r="B52" s="21" t="s">
        <v>7</v>
      </c>
      <c r="C52" s="22">
        <v>1</v>
      </c>
      <c r="D52" s="22" t="s">
        <v>256</v>
      </c>
      <c r="E52" s="21" t="s">
        <v>197</v>
      </c>
      <c r="F52" s="21" t="s">
        <v>250</v>
      </c>
      <c r="G52" s="21" t="s">
        <v>251</v>
      </c>
      <c r="H52" s="21" t="s">
        <v>117</v>
      </c>
      <c r="I52" s="16"/>
    </row>
    <row r="53" spans="1:9" ht="27.6" x14ac:dyDescent="0.3">
      <c r="A53" s="21" t="str">
        <f t="shared" si="1"/>
        <v>HEP-1-B</v>
      </c>
      <c r="B53" s="21" t="s">
        <v>7</v>
      </c>
      <c r="C53" s="22">
        <v>1</v>
      </c>
      <c r="D53" s="22" t="s">
        <v>257</v>
      </c>
      <c r="E53" s="21" t="s">
        <v>197</v>
      </c>
      <c r="F53" s="21" t="s">
        <v>246</v>
      </c>
      <c r="G53" s="21" t="s">
        <v>245</v>
      </c>
      <c r="H53" s="21" t="s">
        <v>106</v>
      </c>
      <c r="I53" s="16"/>
    </row>
    <row r="54" spans="1:9" ht="27.6" x14ac:dyDescent="0.3">
      <c r="A54" s="21" t="str">
        <f t="shared" si="1"/>
        <v>HEP-1-C</v>
      </c>
      <c r="B54" s="21" t="s">
        <v>7</v>
      </c>
      <c r="C54" s="22">
        <v>1</v>
      </c>
      <c r="D54" s="22" t="s">
        <v>258</v>
      </c>
      <c r="E54" s="21" t="s">
        <v>197</v>
      </c>
      <c r="F54" s="21" t="s">
        <v>237</v>
      </c>
      <c r="G54" s="21" t="s">
        <v>236</v>
      </c>
      <c r="H54" s="21" t="s">
        <v>117</v>
      </c>
      <c r="I54" s="16"/>
    </row>
    <row r="55" spans="1:9" ht="27.6" x14ac:dyDescent="0.3">
      <c r="A55" s="21" t="str">
        <f t="shared" si="1"/>
        <v>HEP-2-A</v>
      </c>
      <c r="B55" s="21" t="s">
        <v>7</v>
      </c>
      <c r="C55" s="22">
        <v>2</v>
      </c>
      <c r="D55" s="22" t="s">
        <v>256</v>
      </c>
      <c r="E55" s="21" t="s">
        <v>197</v>
      </c>
      <c r="F55" s="21" t="s">
        <v>241</v>
      </c>
      <c r="G55" s="21" t="s">
        <v>240</v>
      </c>
      <c r="H55" s="21" t="s">
        <v>242</v>
      </c>
      <c r="I55" s="16"/>
    </row>
    <row r="56" spans="1:9" ht="27.6" x14ac:dyDescent="0.3">
      <c r="A56" s="21" t="str">
        <f t="shared" si="1"/>
        <v>HEP-2-B</v>
      </c>
      <c r="B56" s="21" t="s">
        <v>7</v>
      </c>
      <c r="C56" s="22">
        <v>2</v>
      </c>
      <c r="D56" s="22" t="s">
        <v>257</v>
      </c>
      <c r="E56" s="21" t="s">
        <v>197</v>
      </c>
      <c r="F56" s="21" t="s">
        <v>234</v>
      </c>
      <c r="G56" s="21" t="s">
        <v>233</v>
      </c>
      <c r="H56" s="21" t="s">
        <v>40</v>
      </c>
      <c r="I56" s="16"/>
    </row>
    <row r="57" spans="1:9" ht="27.6" x14ac:dyDescent="0.3">
      <c r="A57" s="21" t="str">
        <f t="shared" si="1"/>
        <v>HEP-2-C</v>
      </c>
      <c r="B57" s="21" t="s">
        <v>7</v>
      </c>
      <c r="C57" s="22">
        <v>2</v>
      </c>
      <c r="D57" s="22" t="s">
        <v>258</v>
      </c>
      <c r="E57" s="21" t="s">
        <v>197</v>
      </c>
      <c r="F57" s="21" t="s">
        <v>231</v>
      </c>
      <c r="G57" s="21" t="s">
        <v>232</v>
      </c>
      <c r="H57" s="21" t="s">
        <v>120</v>
      </c>
      <c r="I57" s="16"/>
    </row>
    <row r="58" spans="1:9" ht="27.6" x14ac:dyDescent="0.3">
      <c r="A58" s="21" t="str">
        <f t="shared" si="1"/>
        <v>HEP-3-A</v>
      </c>
      <c r="B58" s="21" t="s">
        <v>7</v>
      </c>
      <c r="C58" s="22">
        <v>3</v>
      </c>
      <c r="D58" s="22" t="s">
        <v>256</v>
      </c>
      <c r="E58" s="21" t="s">
        <v>197</v>
      </c>
      <c r="F58" s="21" t="s">
        <v>273</v>
      </c>
      <c r="G58" s="21" t="s">
        <v>235</v>
      </c>
      <c r="H58" s="21" t="s">
        <v>40</v>
      </c>
      <c r="I58" s="16"/>
    </row>
    <row r="59" spans="1:9" ht="27.6" x14ac:dyDescent="0.3">
      <c r="A59" s="21" t="str">
        <f t="shared" si="1"/>
        <v>HEP-3-B</v>
      </c>
      <c r="B59" s="21" t="s">
        <v>7</v>
      </c>
      <c r="C59" s="22">
        <v>3</v>
      </c>
      <c r="D59" s="22" t="s">
        <v>257</v>
      </c>
      <c r="E59" s="21" t="s">
        <v>197</v>
      </c>
      <c r="F59" s="21" t="s">
        <v>239</v>
      </c>
      <c r="G59" s="21" t="s">
        <v>238</v>
      </c>
      <c r="H59" s="21" t="s">
        <v>129</v>
      </c>
      <c r="I59" s="16"/>
    </row>
    <row r="60" spans="1:9" ht="27.6" x14ac:dyDescent="0.3">
      <c r="A60" s="21" t="str">
        <f t="shared" si="1"/>
        <v>HEP-3-C</v>
      </c>
      <c r="B60" s="21" t="s">
        <v>7</v>
      </c>
      <c r="C60" s="22">
        <v>3</v>
      </c>
      <c r="D60" s="22" t="s">
        <v>258</v>
      </c>
      <c r="E60" s="21" t="s">
        <v>197</v>
      </c>
      <c r="F60" s="21" t="s">
        <v>244</v>
      </c>
      <c r="G60" s="21" t="s">
        <v>243</v>
      </c>
      <c r="H60" s="21" t="s">
        <v>200</v>
      </c>
      <c r="I60" s="16"/>
    </row>
    <row r="61" spans="1:9" ht="27.6" x14ac:dyDescent="0.3">
      <c r="A61" s="21" t="str">
        <f t="shared" si="1"/>
        <v>HEP-4-A</v>
      </c>
      <c r="B61" s="21" t="s">
        <v>7</v>
      </c>
      <c r="C61" s="22">
        <v>4</v>
      </c>
      <c r="D61" s="22" t="s">
        <v>256</v>
      </c>
      <c r="E61" s="21" t="s">
        <v>197</v>
      </c>
      <c r="F61" s="21" t="s">
        <v>248</v>
      </c>
      <c r="G61" s="21" t="s">
        <v>247</v>
      </c>
      <c r="H61" s="21" t="s">
        <v>249</v>
      </c>
      <c r="I61" s="16"/>
    </row>
    <row r="62" spans="1:9" ht="27.6" x14ac:dyDescent="0.3">
      <c r="A62" s="21" t="str">
        <f t="shared" si="1"/>
        <v>HEP-4-B</v>
      </c>
      <c r="B62" s="21" t="s">
        <v>7</v>
      </c>
      <c r="C62" s="22">
        <v>4</v>
      </c>
      <c r="D62" s="22" t="s">
        <v>257</v>
      </c>
      <c r="E62" s="21" t="s">
        <v>178</v>
      </c>
      <c r="F62" s="21" t="s">
        <v>185</v>
      </c>
      <c r="G62" s="21" t="s">
        <v>179</v>
      </c>
      <c r="H62" s="21" t="s">
        <v>117</v>
      </c>
      <c r="I62" s="16"/>
    </row>
    <row r="63" spans="1:9" ht="27.6" x14ac:dyDescent="0.3">
      <c r="A63" s="21" t="str">
        <f t="shared" si="1"/>
        <v>HEP-4-C</v>
      </c>
      <c r="B63" s="21" t="s">
        <v>7</v>
      </c>
      <c r="C63" s="22">
        <v>4</v>
      </c>
      <c r="D63" s="22" t="s">
        <v>258</v>
      </c>
      <c r="E63" s="21" t="s">
        <v>178</v>
      </c>
      <c r="F63" s="21" t="s">
        <v>274</v>
      </c>
      <c r="G63" s="21" t="s">
        <v>181</v>
      </c>
      <c r="H63" s="21" t="s">
        <v>186</v>
      </c>
      <c r="I63" s="16"/>
    </row>
    <row r="64" spans="1:9" ht="27.6" x14ac:dyDescent="0.3">
      <c r="A64" s="21" t="str">
        <f t="shared" si="1"/>
        <v>HEP-5-A</v>
      </c>
      <c r="B64" s="21" t="s">
        <v>7</v>
      </c>
      <c r="C64" s="22">
        <v>5</v>
      </c>
      <c r="D64" s="22" t="s">
        <v>256</v>
      </c>
      <c r="E64" s="21" t="s">
        <v>178</v>
      </c>
      <c r="F64" s="21" t="s">
        <v>224</v>
      </c>
      <c r="G64" s="21" t="s">
        <v>182</v>
      </c>
      <c r="H64" s="21" t="s">
        <v>225</v>
      </c>
      <c r="I64" s="16"/>
    </row>
    <row r="65" spans="1:9" ht="27.6" x14ac:dyDescent="0.3">
      <c r="A65" s="21" t="str">
        <f t="shared" si="1"/>
        <v>HEP-5-B</v>
      </c>
      <c r="B65" s="21" t="s">
        <v>7</v>
      </c>
      <c r="C65" s="22">
        <v>5</v>
      </c>
      <c r="D65" s="22" t="s">
        <v>257</v>
      </c>
      <c r="E65" s="21" t="s">
        <v>178</v>
      </c>
      <c r="F65" s="21" t="s">
        <v>275</v>
      </c>
      <c r="G65" s="21" t="s">
        <v>180</v>
      </c>
      <c r="H65" s="21" t="s">
        <v>106</v>
      </c>
      <c r="I65" s="16"/>
    </row>
    <row r="66" spans="1:9" ht="27.6" x14ac:dyDescent="0.3">
      <c r="A66" s="21" t="str">
        <f t="shared" ref="A66:A97" si="2">B66&amp;"-"&amp;C66&amp;"-"&amp;D66</f>
        <v>HEP-5-C</v>
      </c>
      <c r="B66" s="21" t="s">
        <v>7</v>
      </c>
      <c r="C66" s="22">
        <v>5</v>
      </c>
      <c r="D66" s="22" t="s">
        <v>258</v>
      </c>
      <c r="E66" s="21" t="s">
        <v>178</v>
      </c>
      <c r="F66" s="21" t="s">
        <v>184</v>
      </c>
      <c r="G66" s="21" t="s">
        <v>183</v>
      </c>
      <c r="H66" s="21" t="s">
        <v>117</v>
      </c>
      <c r="I66" s="16"/>
    </row>
    <row r="67" spans="1:9" ht="27.6" x14ac:dyDescent="0.3">
      <c r="A67" s="21" t="str">
        <f t="shared" si="2"/>
        <v>HEP-6-A</v>
      </c>
      <c r="B67" s="21" t="s">
        <v>7</v>
      </c>
      <c r="C67" s="22">
        <v>6</v>
      </c>
      <c r="D67" s="22" t="s">
        <v>256</v>
      </c>
      <c r="E67" s="21" t="s">
        <v>153</v>
      </c>
      <c r="F67" s="21" t="s">
        <v>155</v>
      </c>
      <c r="G67" s="21" t="s">
        <v>154</v>
      </c>
      <c r="H67" s="21" t="s">
        <v>156</v>
      </c>
      <c r="I67" s="16"/>
    </row>
    <row r="68" spans="1:9" ht="27.6" x14ac:dyDescent="0.3">
      <c r="A68" s="21" t="str">
        <f t="shared" si="2"/>
        <v>HEP-6-B</v>
      </c>
      <c r="B68" s="21" t="s">
        <v>7</v>
      </c>
      <c r="C68" s="22">
        <v>6</v>
      </c>
      <c r="D68" s="22" t="s">
        <v>257</v>
      </c>
      <c r="E68" s="21" t="s">
        <v>153</v>
      </c>
      <c r="F68" s="21" t="s">
        <v>158</v>
      </c>
      <c r="G68" s="21" t="s">
        <v>157</v>
      </c>
      <c r="H68" s="21" t="s">
        <v>75</v>
      </c>
      <c r="I68" s="16"/>
    </row>
    <row r="69" spans="1:9" ht="27.6" x14ac:dyDescent="0.3">
      <c r="A69" s="21" t="str">
        <f t="shared" si="2"/>
        <v>HEP-6-C</v>
      </c>
      <c r="B69" s="21" t="s">
        <v>7</v>
      </c>
      <c r="C69" s="22">
        <v>6</v>
      </c>
      <c r="D69" s="22" t="s">
        <v>258</v>
      </c>
      <c r="E69" s="21" t="s">
        <v>153</v>
      </c>
      <c r="F69" s="21" t="s">
        <v>160</v>
      </c>
      <c r="G69" s="21" t="s">
        <v>159</v>
      </c>
      <c r="H69" s="21" t="s">
        <v>249</v>
      </c>
      <c r="I69" s="16"/>
    </row>
    <row r="70" spans="1:9" ht="27.6" x14ac:dyDescent="0.3">
      <c r="A70" s="21" t="str">
        <f t="shared" si="2"/>
        <v>HEP-7-A</v>
      </c>
      <c r="B70" s="21" t="s">
        <v>7</v>
      </c>
      <c r="C70" s="22">
        <v>7</v>
      </c>
      <c r="D70" s="22" t="s">
        <v>256</v>
      </c>
      <c r="E70" s="21" t="s">
        <v>153</v>
      </c>
      <c r="F70" s="21" t="s">
        <v>162</v>
      </c>
      <c r="G70" s="21" t="s">
        <v>161</v>
      </c>
      <c r="H70" s="21" t="s">
        <v>163</v>
      </c>
      <c r="I70" s="16"/>
    </row>
    <row r="71" spans="1:9" ht="27.6" x14ac:dyDescent="0.3">
      <c r="A71" s="21" t="str">
        <f t="shared" si="2"/>
        <v>HEP-7-B</v>
      </c>
      <c r="B71" s="21" t="s">
        <v>7</v>
      </c>
      <c r="C71" s="22">
        <v>7</v>
      </c>
      <c r="D71" s="22" t="s">
        <v>257</v>
      </c>
      <c r="E71" s="21" t="s">
        <v>153</v>
      </c>
      <c r="F71" s="21" t="s">
        <v>167</v>
      </c>
      <c r="G71" s="21" t="s">
        <v>166</v>
      </c>
      <c r="H71" s="21" t="s">
        <v>186</v>
      </c>
      <c r="I71" s="16"/>
    </row>
    <row r="72" spans="1:9" ht="41.4" x14ac:dyDescent="0.3">
      <c r="A72" s="21" t="str">
        <f t="shared" si="2"/>
        <v>HEP-7-C</v>
      </c>
      <c r="B72" s="21" t="s">
        <v>7</v>
      </c>
      <c r="C72" s="22">
        <v>7</v>
      </c>
      <c r="D72" s="22" t="s">
        <v>258</v>
      </c>
      <c r="E72" s="21" t="s">
        <v>153</v>
      </c>
      <c r="F72" s="21" t="s">
        <v>165</v>
      </c>
      <c r="G72" s="21" t="s">
        <v>164</v>
      </c>
      <c r="H72" s="21" t="s">
        <v>89</v>
      </c>
      <c r="I72" s="16"/>
    </row>
    <row r="73" spans="1:9" ht="27.6" x14ac:dyDescent="0.3">
      <c r="A73" s="21" t="str">
        <f t="shared" si="2"/>
        <v>HEP-8-A</v>
      </c>
      <c r="B73" s="21" t="s">
        <v>7</v>
      </c>
      <c r="C73" s="22">
        <v>8</v>
      </c>
      <c r="D73" s="22" t="s">
        <v>256</v>
      </c>
      <c r="E73" s="21" t="s">
        <v>153</v>
      </c>
      <c r="F73" s="21" t="s">
        <v>169</v>
      </c>
      <c r="G73" s="21" t="s">
        <v>168</v>
      </c>
      <c r="H73" s="21" t="s">
        <v>106</v>
      </c>
      <c r="I73" s="16" t="s">
        <v>255</v>
      </c>
    </row>
    <row r="74" spans="1:9" ht="27.6" x14ac:dyDescent="0.3">
      <c r="A74" s="21" t="str">
        <f t="shared" si="2"/>
        <v>HEP-8-B</v>
      </c>
      <c r="B74" s="21" t="s">
        <v>7</v>
      </c>
      <c r="C74" s="22">
        <v>8</v>
      </c>
      <c r="D74" s="22" t="s">
        <v>257</v>
      </c>
      <c r="E74" s="21" t="s">
        <v>153</v>
      </c>
      <c r="F74" s="21" t="s">
        <v>264</v>
      </c>
      <c r="G74" s="21" t="s">
        <v>170</v>
      </c>
      <c r="H74" s="21" t="s">
        <v>95</v>
      </c>
      <c r="I74" s="16"/>
    </row>
    <row r="75" spans="1:9" ht="27.6" x14ac:dyDescent="0.3">
      <c r="A75" s="21" t="str">
        <f t="shared" si="2"/>
        <v>HEP-8-C</v>
      </c>
      <c r="B75" s="21" t="s">
        <v>7</v>
      </c>
      <c r="C75" s="22">
        <v>8</v>
      </c>
      <c r="D75" s="22" t="s">
        <v>258</v>
      </c>
      <c r="E75" s="21" t="s">
        <v>153</v>
      </c>
      <c r="F75" s="21" t="s">
        <v>172</v>
      </c>
      <c r="G75" s="21" t="s">
        <v>171</v>
      </c>
      <c r="H75" s="21" t="s">
        <v>106</v>
      </c>
      <c r="I75" s="16"/>
    </row>
    <row r="76" spans="1:9" ht="27.6" x14ac:dyDescent="0.3">
      <c r="A76" s="21" t="str">
        <f t="shared" si="2"/>
        <v>HEP-9-A</v>
      </c>
      <c r="B76" s="21" t="s">
        <v>7</v>
      </c>
      <c r="C76" s="22">
        <v>9</v>
      </c>
      <c r="D76" s="22" t="s">
        <v>256</v>
      </c>
      <c r="E76" s="21" t="s">
        <v>153</v>
      </c>
      <c r="F76" s="21" t="s">
        <v>174</v>
      </c>
      <c r="G76" s="21" t="s">
        <v>173</v>
      </c>
      <c r="H76" s="21" t="s">
        <v>249</v>
      </c>
      <c r="I76" s="16"/>
    </row>
    <row r="77" spans="1:9" ht="55.2" x14ac:dyDescent="0.3">
      <c r="A77" s="21" t="str">
        <f t="shared" si="2"/>
        <v>HEP-9-B</v>
      </c>
      <c r="B77" s="21" t="s">
        <v>7</v>
      </c>
      <c r="C77" s="22">
        <v>9</v>
      </c>
      <c r="D77" s="22" t="s">
        <v>257</v>
      </c>
      <c r="E77" s="21" t="s">
        <v>153</v>
      </c>
      <c r="F77" s="21" t="s">
        <v>176</v>
      </c>
      <c r="G77" s="21" t="s">
        <v>175</v>
      </c>
      <c r="H77" s="21" t="s">
        <v>177</v>
      </c>
      <c r="I77" s="16"/>
    </row>
    <row r="78" spans="1:9" ht="27.6" x14ac:dyDescent="0.3">
      <c r="A78" s="21" t="str">
        <f t="shared" si="2"/>
        <v>HEP-9-C</v>
      </c>
      <c r="B78" s="21" t="s">
        <v>7</v>
      </c>
      <c r="C78" s="22">
        <v>9</v>
      </c>
      <c r="D78" s="22" t="s">
        <v>258</v>
      </c>
      <c r="E78" s="21" t="s">
        <v>196</v>
      </c>
      <c r="F78" s="21" t="s">
        <v>210</v>
      </c>
      <c r="G78" s="21" t="s">
        <v>209</v>
      </c>
      <c r="H78" s="21" t="s">
        <v>211</v>
      </c>
      <c r="I78" s="16"/>
    </row>
    <row r="79" spans="1:9" ht="27.6" x14ac:dyDescent="0.3">
      <c r="A79" s="21" t="str">
        <f t="shared" si="2"/>
        <v>HEP-10-A</v>
      </c>
      <c r="B79" s="21" t="s">
        <v>7</v>
      </c>
      <c r="C79" s="22">
        <v>10</v>
      </c>
      <c r="D79" s="22" t="s">
        <v>256</v>
      </c>
      <c r="E79" s="21" t="s">
        <v>196</v>
      </c>
      <c r="F79" s="21" t="s">
        <v>213</v>
      </c>
      <c r="G79" s="21" t="s">
        <v>212</v>
      </c>
      <c r="H79" s="21" t="s">
        <v>200</v>
      </c>
      <c r="I79" s="16"/>
    </row>
    <row r="80" spans="1:9" ht="27.6" x14ac:dyDescent="0.3">
      <c r="A80" s="21" t="str">
        <f t="shared" si="2"/>
        <v>HEP-10-B</v>
      </c>
      <c r="B80" s="21" t="s">
        <v>7</v>
      </c>
      <c r="C80" s="22">
        <v>10</v>
      </c>
      <c r="D80" s="22" t="s">
        <v>257</v>
      </c>
      <c r="E80" s="21" t="s">
        <v>196</v>
      </c>
      <c r="F80" s="21" t="s">
        <v>227</v>
      </c>
      <c r="G80" s="21" t="s">
        <v>226</v>
      </c>
      <c r="H80" s="21" t="s">
        <v>228</v>
      </c>
      <c r="I80" s="16"/>
    </row>
    <row r="81" spans="1:9" ht="27.6" x14ac:dyDescent="0.3">
      <c r="A81" s="21" t="str">
        <f t="shared" si="2"/>
        <v>HEP-10-C</v>
      </c>
      <c r="B81" s="21" t="s">
        <v>7</v>
      </c>
      <c r="C81" s="22">
        <v>10</v>
      </c>
      <c r="D81" s="22" t="s">
        <v>258</v>
      </c>
      <c r="E81" s="21" t="s">
        <v>196</v>
      </c>
      <c r="F81" s="21" t="s">
        <v>217</v>
      </c>
      <c r="G81" s="21" t="s">
        <v>216</v>
      </c>
      <c r="H81" s="21" t="s">
        <v>25</v>
      </c>
      <c r="I81" s="16"/>
    </row>
    <row r="82" spans="1:9" ht="27.6" x14ac:dyDescent="0.3">
      <c r="A82" s="21" t="str">
        <f t="shared" si="2"/>
        <v>HEP-11-A</v>
      </c>
      <c r="B82" s="21" t="s">
        <v>7</v>
      </c>
      <c r="C82" s="22">
        <v>11</v>
      </c>
      <c r="D82" s="22" t="s">
        <v>256</v>
      </c>
      <c r="E82" s="21" t="s">
        <v>196</v>
      </c>
      <c r="F82" s="21" t="s">
        <v>220</v>
      </c>
      <c r="G82" s="21" t="s">
        <v>221</v>
      </c>
      <c r="H82" s="21" t="s">
        <v>222</v>
      </c>
      <c r="I82" s="16" t="s">
        <v>255</v>
      </c>
    </row>
    <row r="83" spans="1:9" x14ac:dyDescent="0.3">
      <c r="A83" s="21" t="str">
        <f t="shared" si="2"/>
        <v>HEP-11-B</v>
      </c>
      <c r="B83" s="21" t="s">
        <v>7</v>
      </c>
      <c r="C83" s="22">
        <v>11</v>
      </c>
      <c r="D83" s="22" t="s">
        <v>257</v>
      </c>
      <c r="E83" s="21" t="s">
        <v>196</v>
      </c>
      <c r="F83" s="21" t="s">
        <v>207</v>
      </c>
      <c r="G83" s="21" t="s">
        <v>206</v>
      </c>
      <c r="H83" s="21" t="s">
        <v>208</v>
      </c>
      <c r="I83" s="16"/>
    </row>
    <row r="84" spans="1:9" ht="27.6" x14ac:dyDescent="0.3">
      <c r="A84" s="21" t="str">
        <f t="shared" si="2"/>
        <v>HEP-11-C</v>
      </c>
      <c r="B84" s="21" t="s">
        <v>7</v>
      </c>
      <c r="C84" s="22">
        <v>11</v>
      </c>
      <c r="D84" s="22" t="s">
        <v>258</v>
      </c>
      <c r="E84" s="21" t="s">
        <v>196</v>
      </c>
      <c r="F84" s="21" t="s">
        <v>215</v>
      </c>
      <c r="G84" s="21" t="s">
        <v>214</v>
      </c>
      <c r="H84" s="21" t="s">
        <v>200</v>
      </c>
      <c r="I84" s="16"/>
    </row>
    <row r="85" spans="1:9" ht="27.6" x14ac:dyDescent="0.3">
      <c r="A85" s="21" t="str">
        <f t="shared" si="2"/>
        <v>HEP-12-A</v>
      </c>
      <c r="B85" s="21" t="s">
        <v>7</v>
      </c>
      <c r="C85" s="22">
        <v>12</v>
      </c>
      <c r="D85" s="22" t="s">
        <v>256</v>
      </c>
      <c r="E85" s="21" t="s">
        <v>196</v>
      </c>
      <c r="F85" s="21" t="s">
        <v>219</v>
      </c>
      <c r="G85" s="21" t="s">
        <v>218</v>
      </c>
      <c r="H85" s="21" t="s">
        <v>25</v>
      </c>
      <c r="I85" s="16"/>
    </row>
    <row r="86" spans="1:9" ht="27.6" x14ac:dyDescent="0.3">
      <c r="A86" s="21" t="str">
        <f t="shared" si="2"/>
        <v>HEP-12-B</v>
      </c>
      <c r="B86" s="21" t="s">
        <v>7</v>
      </c>
      <c r="C86" s="22">
        <v>12</v>
      </c>
      <c r="D86" s="22" t="s">
        <v>257</v>
      </c>
      <c r="E86" s="21" t="s">
        <v>196</v>
      </c>
      <c r="F86" s="21" t="s">
        <v>220</v>
      </c>
      <c r="G86" s="21" t="s">
        <v>223</v>
      </c>
      <c r="H86" s="21" t="s">
        <v>222</v>
      </c>
      <c r="I86" s="16" t="s">
        <v>255</v>
      </c>
    </row>
    <row r="87" spans="1:9" ht="27.6" x14ac:dyDescent="0.3">
      <c r="A87" s="21" t="str">
        <f t="shared" si="2"/>
        <v>HEP-12-C</v>
      </c>
      <c r="B87" s="21" t="s">
        <v>7</v>
      </c>
      <c r="C87" s="22">
        <v>12</v>
      </c>
      <c r="D87" s="22" t="s">
        <v>258</v>
      </c>
      <c r="E87" s="21" t="s">
        <v>196</v>
      </c>
      <c r="F87" s="21" t="s">
        <v>230</v>
      </c>
      <c r="G87" s="21" t="s">
        <v>229</v>
      </c>
      <c r="H87" s="21" t="s">
        <v>265</v>
      </c>
      <c r="I87" s="16"/>
    </row>
    <row r="88" spans="1:9" ht="27.6" x14ac:dyDescent="0.3">
      <c r="A88" s="21" t="str">
        <f t="shared" si="2"/>
        <v>HEP-13-A</v>
      </c>
      <c r="B88" s="21" t="s">
        <v>7</v>
      </c>
      <c r="C88" s="22">
        <v>13</v>
      </c>
      <c r="D88" s="22" t="s">
        <v>256</v>
      </c>
      <c r="E88" s="21" t="s">
        <v>196</v>
      </c>
      <c r="F88" s="21" t="s">
        <v>277</v>
      </c>
      <c r="G88" s="21" t="s">
        <v>276</v>
      </c>
      <c r="H88" s="21" t="s">
        <v>40</v>
      </c>
      <c r="I88" s="16"/>
    </row>
    <row r="89" spans="1:9" ht="27.6" x14ac:dyDescent="0.3">
      <c r="A89" s="21" t="str">
        <f t="shared" si="2"/>
        <v>HEP-13-B</v>
      </c>
      <c r="B89" s="21" t="s">
        <v>7</v>
      </c>
      <c r="C89" s="22">
        <v>13</v>
      </c>
      <c r="D89" s="22" t="s">
        <v>257</v>
      </c>
      <c r="E89" s="21" t="s">
        <v>195</v>
      </c>
      <c r="F89" s="21" t="s">
        <v>199</v>
      </c>
      <c r="G89" s="21" t="s">
        <v>198</v>
      </c>
      <c r="H89" s="21" t="s">
        <v>200</v>
      </c>
      <c r="I89" s="16"/>
    </row>
    <row r="90" spans="1:9" ht="27.6" x14ac:dyDescent="0.3">
      <c r="A90" s="21" t="str">
        <f t="shared" si="2"/>
        <v>HEP-13-C</v>
      </c>
      <c r="B90" s="21" t="s">
        <v>7</v>
      </c>
      <c r="C90" s="22">
        <v>13</v>
      </c>
      <c r="D90" s="22" t="s">
        <v>258</v>
      </c>
      <c r="E90" s="21" t="s">
        <v>195</v>
      </c>
      <c r="F90" s="21" t="s">
        <v>114</v>
      </c>
      <c r="G90" s="21" t="s">
        <v>205</v>
      </c>
      <c r="H90" s="21" t="s">
        <v>40</v>
      </c>
      <c r="I90" s="16" t="s">
        <v>254</v>
      </c>
    </row>
    <row r="91" spans="1:9" ht="27.6" x14ac:dyDescent="0.3">
      <c r="A91" s="21" t="str">
        <f t="shared" si="2"/>
        <v>HEP-14-A</v>
      </c>
      <c r="B91" s="21" t="s">
        <v>7</v>
      </c>
      <c r="C91" s="22">
        <v>14</v>
      </c>
      <c r="D91" s="22" t="s">
        <v>256</v>
      </c>
      <c r="E91" s="21" t="s">
        <v>195</v>
      </c>
      <c r="F91" s="21" t="s">
        <v>204</v>
      </c>
      <c r="G91" s="21" t="s">
        <v>203</v>
      </c>
      <c r="H91" s="21" t="s">
        <v>200</v>
      </c>
      <c r="I91" s="16"/>
    </row>
    <row r="92" spans="1:9" ht="41.4" x14ac:dyDescent="0.3">
      <c r="A92" s="21" t="str">
        <f t="shared" si="2"/>
        <v>HEP-14-B</v>
      </c>
      <c r="B92" s="21" t="s">
        <v>7</v>
      </c>
      <c r="C92" s="22">
        <v>14</v>
      </c>
      <c r="D92" s="22" t="s">
        <v>257</v>
      </c>
      <c r="E92" s="21" t="s">
        <v>195</v>
      </c>
      <c r="F92" s="21" t="s">
        <v>201</v>
      </c>
      <c r="G92" s="21" t="s">
        <v>202</v>
      </c>
      <c r="H92" s="21" t="s">
        <v>200</v>
      </c>
      <c r="I92" s="16"/>
    </row>
    <row r="93" spans="1:9" ht="27.6" x14ac:dyDescent="0.3">
      <c r="A93" s="21" t="str">
        <f t="shared" si="2"/>
        <v>NP-1-A</v>
      </c>
      <c r="B93" s="21" t="s">
        <v>5</v>
      </c>
      <c r="C93" s="22">
        <v>1</v>
      </c>
      <c r="D93" s="22" t="s">
        <v>256</v>
      </c>
      <c r="E93" s="21" t="s">
        <v>21</v>
      </c>
      <c r="F93" s="21" t="s">
        <v>27</v>
      </c>
      <c r="G93" s="21" t="s">
        <v>24</v>
      </c>
      <c r="H93" s="21" t="s">
        <v>25</v>
      </c>
      <c r="I93" s="16"/>
    </row>
    <row r="94" spans="1:9" ht="27.6" x14ac:dyDescent="0.3">
      <c r="A94" s="21" t="str">
        <f t="shared" si="2"/>
        <v>NP-1-B</v>
      </c>
      <c r="B94" s="21" t="s">
        <v>5</v>
      </c>
      <c r="C94" s="22">
        <v>1</v>
      </c>
      <c r="D94" s="22" t="s">
        <v>257</v>
      </c>
      <c r="E94" s="21" t="s">
        <v>21</v>
      </c>
      <c r="F94" s="21" t="s">
        <v>28</v>
      </c>
      <c r="G94" s="21" t="s">
        <v>26</v>
      </c>
      <c r="H94" s="21" t="s">
        <v>249</v>
      </c>
      <c r="I94" s="16"/>
    </row>
    <row r="95" spans="1:9" ht="27.6" x14ac:dyDescent="0.3">
      <c r="A95" s="21" t="str">
        <f t="shared" si="2"/>
        <v>NP-1-C</v>
      </c>
      <c r="B95" s="21" t="s">
        <v>5</v>
      </c>
      <c r="C95" s="22">
        <v>1</v>
      </c>
      <c r="D95" s="22" t="s">
        <v>258</v>
      </c>
      <c r="E95" s="21" t="s">
        <v>21</v>
      </c>
      <c r="F95" s="21" t="s">
        <v>20</v>
      </c>
      <c r="G95" s="21" t="s">
        <v>19</v>
      </c>
      <c r="H95" s="21" t="s">
        <v>25</v>
      </c>
      <c r="I95" s="16"/>
    </row>
    <row r="96" spans="1:9" x14ac:dyDescent="0.3">
      <c r="A96" s="21" t="str">
        <f t="shared" si="2"/>
        <v>NP-2-A</v>
      </c>
      <c r="B96" s="21" t="s">
        <v>5</v>
      </c>
      <c r="C96" s="22">
        <v>2</v>
      </c>
      <c r="D96" s="22" t="s">
        <v>256</v>
      </c>
      <c r="E96" s="21" t="s">
        <v>21</v>
      </c>
      <c r="F96" s="21" t="s">
        <v>23</v>
      </c>
      <c r="G96" s="21" t="s">
        <v>22</v>
      </c>
      <c r="H96" s="21" t="s">
        <v>187</v>
      </c>
      <c r="I96" s="16"/>
    </row>
    <row r="97" spans="1:9" ht="27.6" x14ac:dyDescent="0.3">
      <c r="A97" s="21" t="str">
        <f t="shared" si="2"/>
        <v>NP-2-B</v>
      </c>
      <c r="B97" s="21" t="s">
        <v>5</v>
      </c>
      <c r="C97" s="22">
        <v>2</v>
      </c>
      <c r="D97" s="22" t="s">
        <v>257</v>
      </c>
      <c r="E97" s="21" t="s">
        <v>21</v>
      </c>
      <c r="F97" s="21" t="s">
        <v>281</v>
      </c>
      <c r="G97" s="21" t="s">
        <v>282</v>
      </c>
      <c r="H97" s="21" t="s">
        <v>38</v>
      </c>
      <c r="I97" s="16"/>
    </row>
    <row r="98" spans="1:9" ht="27.6" x14ac:dyDescent="0.3">
      <c r="A98" s="21" t="s">
        <v>283</v>
      </c>
      <c r="B98" s="21" t="s">
        <v>3</v>
      </c>
      <c r="C98" s="22"/>
      <c r="D98" s="22">
        <v>1</v>
      </c>
      <c r="E98" s="21" t="s">
        <v>6</v>
      </c>
      <c r="F98" s="21" t="s">
        <v>194</v>
      </c>
      <c r="G98" s="21" t="s">
        <v>259</v>
      </c>
      <c r="H98" s="21" t="s">
        <v>194</v>
      </c>
      <c r="I98" s="16"/>
    </row>
    <row r="99" spans="1:9" ht="27.6" x14ac:dyDescent="0.3">
      <c r="A99" s="21" t="s">
        <v>284</v>
      </c>
      <c r="B99" s="21" t="s">
        <v>3</v>
      </c>
      <c r="C99" s="22"/>
      <c r="D99" s="22">
        <v>2</v>
      </c>
      <c r="E99" s="21" t="s">
        <v>6</v>
      </c>
      <c r="F99" s="21" t="s">
        <v>194</v>
      </c>
      <c r="G99" s="21" t="s">
        <v>260</v>
      </c>
      <c r="H99" s="21" t="s">
        <v>194</v>
      </c>
      <c r="I99" s="16"/>
    </row>
    <row r="100" spans="1:9" ht="27.6" x14ac:dyDescent="0.3">
      <c r="A100" s="21" t="s">
        <v>285</v>
      </c>
      <c r="B100" s="21" t="s">
        <v>3</v>
      </c>
      <c r="C100" s="22"/>
      <c r="D100" s="22">
        <v>3</v>
      </c>
      <c r="E100" s="21" t="s">
        <v>6</v>
      </c>
      <c r="F100" s="21" t="s">
        <v>194</v>
      </c>
      <c r="G100" s="21" t="s">
        <v>261</v>
      </c>
      <c r="H100" s="21" t="s">
        <v>194</v>
      </c>
      <c r="I100" s="16"/>
    </row>
    <row r="101" spans="1:9" ht="27.6" x14ac:dyDescent="0.3">
      <c r="A101" s="21" t="s">
        <v>286</v>
      </c>
      <c r="B101" s="21" t="s">
        <v>3</v>
      </c>
      <c r="C101" s="22"/>
      <c r="D101" s="22"/>
      <c r="E101" s="21" t="s">
        <v>8</v>
      </c>
      <c r="F101" s="21" t="s">
        <v>194</v>
      </c>
      <c r="G101" s="21" t="s">
        <v>262</v>
      </c>
      <c r="H101" s="21" t="s">
        <v>194</v>
      </c>
      <c r="I101" s="16"/>
    </row>
    <row r="102" spans="1:9" ht="27.6" x14ac:dyDescent="0.3">
      <c r="A102" s="21" t="s">
        <v>287</v>
      </c>
      <c r="B102" s="21" t="s">
        <v>3</v>
      </c>
      <c r="C102" s="22"/>
      <c r="D102" s="22"/>
      <c r="E102" s="21" t="s">
        <v>7</v>
      </c>
      <c r="F102" s="21" t="s">
        <v>194</v>
      </c>
      <c r="G102" s="21" t="s">
        <v>263</v>
      </c>
      <c r="H102" s="21" t="s">
        <v>194</v>
      </c>
      <c r="I102" s="16"/>
    </row>
  </sheetData>
  <autoFilter ref="A1:I102"/>
  <sortState ref="A2:I101">
    <sortCondition ref="B2:B101"/>
    <sortCondition ref="C2:C101"/>
    <sortCondition ref="D2:D101"/>
    <sortCondition ref="E2:E101"/>
  </sortState>
  <conditionalFormatting sqref="A2:H102">
    <cfRule type="expression" dxfId="2" priority="1">
      <formula>MOD(ROW(),2)</formula>
    </cfRule>
  </conditionalFormatting>
  <pageMargins left="0.7" right="0.7" top="0.75" bottom="0.75" header="0.3" footer="0.3"/>
  <pageSetup orientation="landscape" horizontalDpi="1200" verticalDpi="1200" r:id="rId1"/>
  <headerFooter>
    <oddHeader>&amp;C&amp;"-,Bold"QIS PI Kick-off Meeting: Poster Session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80" zoomScaleNormal="80" workbookViewId="0">
      <selection activeCell="F1" sqref="F1"/>
    </sheetView>
  </sheetViews>
  <sheetFormatPr defaultRowHeight="14.4" x14ac:dyDescent="0.3"/>
  <cols>
    <col min="1" max="1" width="68.44140625" style="9" customWidth="1"/>
    <col min="2" max="4" width="9.109375" style="12"/>
    <col min="6" max="6" width="21.44140625" customWidth="1"/>
  </cols>
  <sheetData>
    <row r="1" spans="1:9" s="8" customFormat="1" x14ac:dyDescent="0.3">
      <c r="A1" s="2" t="s">
        <v>15</v>
      </c>
      <c r="B1" s="10" t="s">
        <v>256</v>
      </c>
      <c r="C1" s="10" t="s">
        <v>257</v>
      </c>
      <c r="D1" s="10" t="s">
        <v>258</v>
      </c>
      <c r="F1" s="2" t="s">
        <v>266</v>
      </c>
      <c r="G1" s="10" t="s">
        <v>256</v>
      </c>
      <c r="H1" s="10" t="s">
        <v>257</v>
      </c>
      <c r="I1" s="10" t="s">
        <v>258</v>
      </c>
    </row>
    <row r="2" spans="1:9" x14ac:dyDescent="0.3">
      <c r="A2" s="13" t="s">
        <v>25</v>
      </c>
      <c r="B2" s="11">
        <f>COUNTIFS(Posters!$H:$H,$A2,Posters!$D:$D,B$1)</f>
        <v>2</v>
      </c>
      <c r="C2" s="11">
        <f>COUNTIFS(Posters!$H:$H,$A2,Posters!$D:$D,C$1)</f>
        <v>2</v>
      </c>
      <c r="D2" s="11">
        <f>COUNTIFS(Posters!$H:$H,$A2,Posters!$D:$D,D$1)</f>
        <v>2</v>
      </c>
      <c r="F2" s="13" t="s">
        <v>114</v>
      </c>
      <c r="G2" s="11">
        <f>COUNTIFS(Posters!$F:$F,Distribution!$F2,Posters!$D:$D,Distribution!G$1)</f>
        <v>1</v>
      </c>
      <c r="H2" s="11">
        <f>COUNTIFS(Posters!$F:$F,Distribution!$F2,Posters!$D:$D,Distribution!H$1)</f>
        <v>1</v>
      </c>
      <c r="I2" s="11">
        <f>COUNTIFS(Posters!$F:$F,Distribution!$F2,Posters!$D:$D,Distribution!I$1)</f>
        <v>1</v>
      </c>
    </row>
    <row r="3" spans="1:9" x14ac:dyDescent="0.3">
      <c r="A3" s="13" t="s">
        <v>228</v>
      </c>
      <c r="B3" s="11">
        <f>COUNTIFS(Posters!$H:$H,$A3,Posters!$D:$D,B$1)</f>
        <v>0</v>
      </c>
      <c r="C3" s="11">
        <f>COUNTIFS(Posters!$H:$H,$A3,Posters!$D:$D,C$1)</f>
        <v>1</v>
      </c>
      <c r="D3" s="11">
        <f>COUNTIFS(Posters!$H:$H,$A3,Posters!$D:$D,D$1)</f>
        <v>0</v>
      </c>
      <c r="F3" s="13" t="s">
        <v>220</v>
      </c>
      <c r="G3" s="11">
        <f>COUNTIFS(Posters!$F:$F,Distribution!$F3,Posters!$D:$D,Distribution!G$1)</f>
        <v>1</v>
      </c>
      <c r="H3" s="11">
        <f>COUNTIFS(Posters!$F:$F,Distribution!$F3,Posters!$D:$D,Distribution!H$1)</f>
        <v>1</v>
      </c>
      <c r="I3" s="11">
        <f>COUNTIFS(Posters!$F:$F,Distribution!$F3,Posters!$D:$D,Distribution!I$1)</f>
        <v>0</v>
      </c>
    </row>
    <row r="4" spans="1:9" x14ac:dyDescent="0.3">
      <c r="A4" s="13" t="s">
        <v>138</v>
      </c>
      <c r="B4" s="11">
        <f>COUNTIFS(Posters!$H:$H,$A4,Posters!$D:$D,B$1)</f>
        <v>0</v>
      </c>
      <c r="C4" s="11">
        <f>COUNTIFS(Posters!$H:$H,$A4,Posters!$D:$D,C$1)</f>
        <v>1</v>
      </c>
      <c r="D4" s="11">
        <f>COUNTIFS(Posters!$H:$H,$A4,Posters!$D:$D,D$1)</f>
        <v>0</v>
      </c>
      <c r="F4" s="13" t="s">
        <v>193</v>
      </c>
      <c r="G4" s="11">
        <f>COUNTIFS(Posters!$F:$F,Distribution!$F4,Posters!$D:$D,Distribution!G$1)</f>
        <v>0</v>
      </c>
      <c r="H4" s="11">
        <f>COUNTIFS(Posters!$F:$F,Distribution!$F4,Posters!$D:$D,Distribution!H$1)</f>
        <v>1</v>
      </c>
      <c r="I4" s="11">
        <f>COUNTIFS(Posters!$F:$F,Distribution!$F4,Posters!$D:$D,Distribution!I$1)</f>
        <v>1</v>
      </c>
    </row>
    <row r="5" spans="1:9" x14ac:dyDescent="0.3">
      <c r="A5" s="13" t="s">
        <v>106</v>
      </c>
      <c r="B5" s="11">
        <f>COUNTIFS(Posters!$H:$H,$A5,Posters!$D:$D,B$1)</f>
        <v>1</v>
      </c>
      <c r="C5" s="11">
        <f>COUNTIFS(Posters!$H:$H,$A5,Posters!$D:$D,C$1)</f>
        <v>2</v>
      </c>
      <c r="D5" s="11">
        <f>COUNTIFS(Posters!$H:$H,$A5,Posters!$D:$D,D$1)</f>
        <v>2</v>
      </c>
    </row>
    <row r="6" spans="1:9" x14ac:dyDescent="0.3">
      <c r="A6" s="13" t="s">
        <v>126</v>
      </c>
      <c r="B6" s="11">
        <f>COUNTIFS(Posters!$H:$H,$A6,Posters!$D:$D,B$1)</f>
        <v>0</v>
      </c>
      <c r="C6" s="11">
        <f>COUNTIFS(Posters!$H:$H,$A6,Posters!$D:$D,C$1)</f>
        <v>1</v>
      </c>
      <c r="D6" s="11">
        <f>COUNTIFS(Posters!$H:$H,$A6,Posters!$D:$D,D$1)</f>
        <v>0</v>
      </c>
    </row>
    <row r="7" spans="1:9" x14ac:dyDescent="0.3">
      <c r="A7" s="13" t="s">
        <v>72</v>
      </c>
      <c r="B7" s="11">
        <f>COUNTIFS(Posters!$H:$H,$A7,Posters!$D:$D,B$1)</f>
        <v>1</v>
      </c>
      <c r="C7" s="11">
        <f>COUNTIFS(Posters!$H:$H,$A7,Posters!$D:$D,C$1)</f>
        <v>0</v>
      </c>
      <c r="D7" s="11">
        <f>COUNTIFS(Posters!$H:$H,$A7,Posters!$D:$D,D$1)</f>
        <v>1</v>
      </c>
    </row>
    <row r="8" spans="1:9" x14ac:dyDescent="0.3">
      <c r="A8" s="13" t="s">
        <v>97</v>
      </c>
      <c r="B8" s="11">
        <f>COUNTIFS(Posters!$H:$H,$A8,Posters!$D:$D,B$1)</f>
        <v>0</v>
      </c>
      <c r="C8" s="11">
        <f>COUNTIFS(Posters!$H:$H,$A8,Posters!$D:$D,C$1)</f>
        <v>0</v>
      </c>
      <c r="D8" s="11">
        <f>COUNTIFS(Posters!$H:$H,$A8,Posters!$D:$D,D$1)</f>
        <v>1</v>
      </c>
    </row>
    <row r="9" spans="1:9" x14ac:dyDescent="0.3">
      <c r="A9" s="13" t="s">
        <v>63</v>
      </c>
      <c r="B9" s="11">
        <f>COUNTIFS(Posters!$H:$H,$A9,Posters!$D:$D,B$1)</f>
        <v>0</v>
      </c>
      <c r="C9" s="11">
        <f>COUNTIFS(Posters!$H:$H,$A9,Posters!$D:$D,C$1)</f>
        <v>1</v>
      </c>
      <c r="D9" s="11">
        <f>COUNTIFS(Posters!$H:$H,$A9,Posters!$D:$D,D$1)</f>
        <v>0</v>
      </c>
    </row>
    <row r="10" spans="1:9" x14ac:dyDescent="0.3">
      <c r="A10" s="13" t="s">
        <v>200</v>
      </c>
      <c r="B10" s="11">
        <f>COUNTIFS(Posters!$H:$H,$A10,Posters!$D:$D,B$1)</f>
        <v>2</v>
      </c>
      <c r="C10" s="11">
        <f>COUNTIFS(Posters!$H:$H,$A10,Posters!$D:$D,C$1)</f>
        <v>2</v>
      </c>
      <c r="D10" s="11">
        <f>COUNTIFS(Posters!$H:$H,$A10,Posters!$D:$D,D$1)</f>
        <v>2</v>
      </c>
    </row>
    <row r="11" spans="1:9" x14ac:dyDescent="0.3">
      <c r="A11" s="13" t="s">
        <v>69</v>
      </c>
      <c r="B11" s="11">
        <f>COUNTIFS(Posters!$H:$H,$A11,Posters!$D:$D,B$1)</f>
        <v>0</v>
      </c>
      <c r="C11" s="11">
        <f>COUNTIFS(Posters!$H:$H,$A11,Posters!$D:$D,C$1)</f>
        <v>0</v>
      </c>
      <c r="D11" s="11">
        <f>COUNTIFS(Posters!$H:$H,$A11,Posters!$D:$D,D$1)</f>
        <v>1</v>
      </c>
    </row>
    <row r="12" spans="1:9" x14ac:dyDescent="0.3">
      <c r="A12" s="13" t="s">
        <v>123</v>
      </c>
      <c r="B12" s="11">
        <f>COUNTIFS(Posters!$H:$H,$A12,Posters!$D:$D,B$1)</f>
        <v>1</v>
      </c>
      <c r="C12" s="11">
        <f>COUNTIFS(Posters!$H:$H,$A12,Posters!$D:$D,C$1)</f>
        <v>0</v>
      </c>
      <c r="D12" s="11">
        <f>COUNTIFS(Posters!$H:$H,$A12,Posters!$D:$D,D$1)</f>
        <v>0</v>
      </c>
    </row>
    <row r="13" spans="1:9" x14ac:dyDescent="0.3">
      <c r="A13" s="13" t="s">
        <v>265</v>
      </c>
      <c r="B13" s="11">
        <f>COUNTIFS(Posters!$H:$H,$A13,Posters!$D:$D,B$1)</f>
        <v>0</v>
      </c>
      <c r="C13" s="11">
        <f>COUNTIFS(Posters!$H:$H,$A13,Posters!$D:$D,C$1)</f>
        <v>0</v>
      </c>
      <c r="D13" s="11">
        <f>COUNTIFS(Posters!$H:$H,$A13,Posters!$D:$D,D$1)</f>
        <v>1</v>
      </c>
    </row>
    <row r="14" spans="1:9" x14ac:dyDescent="0.3">
      <c r="A14" s="13" t="s">
        <v>129</v>
      </c>
      <c r="B14" s="11">
        <f>COUNTIFS(Posters!$H:$H,$A14,Posters!$D:$D,B$1)</f>
        <v>0</v>
      </c>
      <c r="C14" s="11">
        <f>COUNTIFS(Posters!$H:$H,$A14,Posters!$D:$D,C$1)</f>
        <v>1</v>
      </c>
      <c r="D14" s="11">
        <f>COUNTIFS(Posters!$H:$H,$A14,Posters!$D:$D,D$1)</f>
        <v>1</v>
      </c>
    </row>
    <row r="15" spans="1:9" x14ac:dyDescent="0.3">
      <c r="A15" s="13" t="s">
        <v>40</v>
      </c>
      <c r="B15" s="11">
        <f>COUNTIFS(Posters!$H:$H,$A15,Posters!$D:$D,B$1)</f>
        <v>4</v>
      </c>
      <c r="C15" s="11">
        <f>COUNTIFS(Posters!$H:$H,$A15,Posters!$D:$D,C$1)</f>
        <v>3</v>
      </c>
      <c r="D15" s="11">
        <f>COUNTIFS(Posters!$H:$H,$A15,Posters!$D:$D,D$1)</f>
        <v>3</v>
      </c>
    </row>
    <row r="16" spans="1:9" x14ac:dyDescent="0.3">
      <c r="A16" s="13" t="s">
        <v>177</v>
      </c>
      <c r="B16" s="11">
        <f>COUNTIFS(Posters!$H:$H,$A16,Posters!$D:$D,B$1)</f>
        <v>0</v>
      </c>
      <c r="C16" s="11">
        <f>COUNTIFS(Posters!$H:$H,$A16,Posters!$D:$D,C$1)</f>
        <v>1</v>
      </c>
      <c r="D16" s="11">
        <f>COUNTIFS(Posters!$H:$H,$A16,Posters!$D:$D,D$1)</f>
        <v>0</v>
      </c>
    </row>
    <row r="17" spans="1:4" x14ac:dyDescent="0.3">
      <c r="A17" s="13" t="s">
        <v>38</v>
      </c>
      <c r="B17" s="11">
        <f>COUNTIFS(Posters!$H:$H,$A17,Posters!$D:$D,B$1)</f>
        <v>0</v>
      </c>
      <c r="C17" s="11">
        <f>COUNTIFS(Posters!$H:$H,$A17,Posters!$D:$D,C$1)</f>
        <v>2</v>
      </c>
      <c r="D17" s="11">
        <f>COUNTIFS(Posters!$H:$H,$A17,Posters!$D:$D,D$1)</f>
        <v>0</v>
      </c>
    </row>
    <row r="18" spans="1:4" x14ac:dyDescent="0.3">
      <c r="A18" s="13" t="s">
        <v>117</v>
      </c>
      <c r="B18" s="11">
        <f>COUNTIFS(Posters!$H:$H,$A18,Posters!$D:$D,B$1)</f>
        <v>2</v>
      </c>
      <c r="C18" s="11">
        <f>COUNTIFS(Posters!$H:$H,$A18,Posters!$D:$D,C$1)</f>
        <v>2</v>
      </c>
      <c r="D18" s="11">
        <f>COUNTIFS(Posters!$H:$H,$A18,Posters!$D:$D,D$1)</f>
        <v>2</v>
      </c>
    </row>
    <row r="19" spans="1:4" x14ac:dyDescent="0.3">
      <c r="A19" s="13" t="s">
        <v>249</v>
      </c>
      <c r="B19" s="11">
        <f>COUNTIFS(Posters!$H:$H,$A19,Posters!$D:$D,B$1)</f>
        <v>2</v>
      </c>
      <c r="C19" s="11">
        <f>COUNTIFS(Posters!$H:$H,$A19,Posters!$D:$D,C$1)</f>
        <v>1</v>
      </c>
      <c r="D19" s="11">
        <f>COUNTIFS(Posters!$H:$H,$A19,Posters!$D:$D,D$1)</f>
        <v>1</v>
      </c>
    </row>
    <row r="20" spans="1:4" x14ac:dyDescent="0.3">
      <c r="A20" s="13" t="s">
        <v>86</v>
      </c>
      <c r="B20" s="11">
        <f>COUNTIFS(Posters!$H:$H,$A20,Posters!$D:$D,B$1)</f>
        <v>0</v>
      </c>
      <c r="C20" s="11">
        <f>COUNTIFS(Posters!$H:$H,$A20,Posters!$D:$D,C$1)</f>
        <v>1</v>
      </c>
      <c r="D20" s="11">
        <f>COUNTIFS(Posters!$H:$H,$A20,Posters!$D:$D,D$1)</f>
        <v>0</v>
      </c>
    </row>
    <row r="21" spans="1:4" x14ac:dyDescent="0.3">
      <c r="A21" s="13" t="s">
        <v>51</v>
      </c>
      <c r="B21" s="11">
        <f>COUNTIFS(Posters!$H:$H,$A21,Posters!$D:$D,B$1)</f>
        <v>0</v>
      </c>
      <c r="C21" s="11">
        <f>COUNTIFS(Posters!$H:$H,$A21,Posters!$D:$D,C$1)</f>
        <v>0</v>
      </c>
      <c r="D21" s="11">
        <f>COUNTIFS(Posters!$H:$H,$A21,Posters!$D:$D,D$1)</f>
        <v>1</v>
      </c>
    </row>
    <row r="22" spans="1:4" x14ac:dyDescent="0.3">
      <c r="A22" s="13" t="s">
        <v>66</v>
      </c>
      <c r="B22" s="11">
        <f>COUNTIFS(Posters!$H:$H,$A22,Posters!$D:$D,B$1)</f>
        <v>0</v>
      </c>
      <c r="C22" s="11">
        <f>COUNTIFS(Posters!$H:$H,$A22,Posters!$D:$D,C$1)</f>
        <v>0</v>
      </c>
      <c r="D22" s="11">
        <f>COUNTIFS(Posters!$H:$H,$A22,Posters!$D:$D,D$1)</f>
        <v>1</v>
      </c>
    </row>
    <row r="23" spans="1:4" x14ac:dyDescent="0.3">
      <c r="A23" s="13" t="s">
        <v>35</v>
      </c>
      <c r="B23" s="11">
        <f>COUNTIFS(Posters!$H:$H,$A23,Posters!$D:$D,B$1)</f>
        <v>2</v>
      </c>
      <c r="C23" s="11">
        <f>COUNTIFS(Posters!$H:$H,$A23,Posters!$D:$D,C$1)</f>
        <v>2</v>
      </c>
      <c r="D23" s="11">
        <f>COUNTIFS(Posters!$H:$H,$A23,Posters!$D:$D,D$1)</f>
        <v>2</v>
      </c>
    </row>
    <row r="24" spans="1:4" x14ac:dyDescent="0.3">
      <c r="A24" s="13" t="s">
        <v>101</v>
      </c>
      <c r="B24" s="11">
        <f>COUNTIFS(Posters!$H:$H,$A24,Posters!$D:$D,B$1)</f>
        <v>1</v>
      </c>
      <c r="C24" s="11">
        <f>COUNTIFS(Posters!$H:$H,$A24,Posters!$D:$D,C$1)</f>
        <v>0</v>
      </c>
      <c r="D24" s="11">
        <f>COUNTIFS(Posters!$H:$H,$A24,Posters!$D:$D,D$1)</f>
        <v>0</v>
      </c>
    </row>
    <row r="25" spans="1:4" x14ac:dyDescent="0.3">
      <c r="A25" s="13" t="s">
        <v>208</v>
      </c>
      <c r="B25" s="11">
        <f>COUNTIFS(Posters!$H:$H,$A25,Posters!$D:$D,B$1)</f>
        <v>0</v>
      </c>
      <c r="C25" s="11">
        <f>COUNTIFS(Posters!$H:$H,$A25,Posters!$D:$D,C$1)</f>
        <v>1</v>
      </c>
      <c r="D25" s="11">
        <f>COUNTIFS(Posters!$H:$H,$A25,Posters!$D:$D,D$1)</f>
        <v>0</v>
      </c>
    </row>
    <row r="26" spans="1:4" x14ac:dyDescent="0.3">
      <c r="A26" s="13" t="s">
        <v>89</v>
      </c>
      <c r="B26" s="11">
        <f>COUNTIFS(Posters!$H:$H,$A26,Posters!$D:$D,B$1)</f>
        <v>0</v>
      </c>
      <c r="C26" s="11">
        <f>COUNTIFS(Posters!$H:$H,$A26,Posters!$D:$D,C$1)</f>
        <v>1</v>
      </c>
      <c r="D26" s="11">
        <f>COUNTIFS(Posters!$H:$H,$A26,Posters!$D:$D,D$1)</f>
        <v>1</v>
      </c>
    </row>
    <row r="27" spans="1:4" x14ac:dyDescent="0.3">
      <c r="A27" s="13" t="s">
        <v>146</v>
      </c>
      <c r="B27" s="11">
        <f>COUNTIFS(Posters!$H:$H,$A27,Posters!$D:$D,B$1)</f>
        <v>2</v>
      </c>
      <c r="C27" s="11">
        <f>COUNTIFS(Posters!$H:$H,$A27,Posters!$D:$D,C$1)</f>
        <v>2</v>
      </c>
      <c r="D27" s="11">
        <f>COUNTIFS(Posters!$H:$H,$A27,Posters!$D:$D,D$1)</f>
        <v>1</v>
      </c>
    </row>
    <row r="28" spans="1:4" x14ac:dyDescent="0.3">
      <c r="A28" s="13" t="s">
        <v>95</v>
      </c>
      <c r="B28" s="11">
        <f>COUNTIFS(Posters!$H:$H,$A28,Posters!$D:$D,B$1)</f>
        <v>1</v>
      </c>
      <c r="C28" s="11">
        <f>COUNTIFS(Posters!$H:$H,$A28,Posters!$D:$D,C$1)</f>
        <v>1</v>
      </c>
      <c r="D28" s="11">
        <f>COUNTIFS(Posters!$H:$H,$A28,Posters!$D:$D,D$1)</f>
        <v>0</v>
      </c>
    </row>
    <row r="29" spans="1:4" x14ac:dyDescent="0.3">
      <c r="A29" s="13" t="s">
        <v>222</v>
      </c>
      <c r="B29" s="11">
        <f>COUNTIFS(Posters!$H:$H,$A29,Posters!$D:$D,B$1)</f>
        <v>1</v>
      </c>
      <c r="C29" s="11">
        <f>COUNTIFS(Posters!$H:$H,$A29,Posters!$D:$D,C$1)</f>
        <v>1</v>
      </c>
      <c r="D29" s="11">
        <f>COUNTIFS(Posters!$H:$H,$A29,Posters!$D:$D,D$1)</f>
        <v>0</v>
      </c>
    </row>
    <row r="30" spans="1:4" x14ac:dyDescent="0.3">
      <c r="A30" s="13" t="s">
        <v>242</v>
      </c>
      <c r="B30" s="11">
        <f>COUNTIFS(Posters!$H:$H,$A30,Posters!$D:$D,B$1)</f>
        <v>1</v>
      </c>
      <c r="C30" s="11">
        <f>COUNTIFS(Posters!$H:$H,$A30,Posters!$D:$D,C$1)</f>
        <v>0</v>
      </c>
      <c r="D30" s="11">
        <f>COUNTIFS(Posters!$H:$H,$A30,Posters!$D:$D,D$1)</f>
        <v>0</v>
      </c>
    </row>
    <row r="31" spans="1:4" x14ac:dyDescent="0.3">
      <c r="A31" s="13" t="s">
        <v>75</v>
      </c>
      <c r="B31" s="11">
        <f>COUNTIFS(Posters!$H:$H,$A31,Posters!$D:$D,B$1)</f>
        <v>1</v>
      </c>
      <c r="C31" s="11">
        <f>COUNTIFS(Posters!$H:$H,$A31,Posters!$D:$D,C$1)</f>
        <v>1</v>
      </c>
      <c r="D31" s="11">
        <f>COUNTIFS(Posters!$H:$H,$A31,Posters!$D:$D,D$1)</f>
        <v>0</v>
      </c>
    </row>
    <row r="32" spans="1:4" x14ac:dyDescent="0.3">
      <c r="A32" s="13" t="s">
        <v>163</v>
      </c>
      <c r="B32" s="11">
        <f>COUNTIFS(Posters!$H:$H,$A32,Posters!$D:$D,B$1)</f>
        <v>1</v>
      </c>
      <c r="C32" s="11">
        <f>COUNTIFS(Posters!$H:$H,$A32,Posters!$D:$D,C$1)</f>
        <v>0</v>
      </c>
      <c r="D32" s="11">
        <f>COUNTIFS(Posters!$H:$H,$A32,Posters!$D:$D,D$1)</f>
        <v>0</v>
      </c>
    </row>
    <row r="33" spans="1:4" x14ac:dyDescent="0.3">
      <c r="A33" s="13" t="s">
        <v>77</v>
      </c>
      <c r="B33" s="11">
        <f>COUNTIFS(Posters!$H:$H,$A33,Posters!$D:$D,B$1)</f>
        <v>1</v>
      </c>
      <c r="C33" s="11">
        <f>COUNTIFS(Posters!$H:$H,$A33,Posters!$D:$D,C$1)</f>
        <v>0</v>
      </c>
      <c r="D33" s="11">
        <f>COUNTIFS(Posters!$H:$H,$A33,Posters!$D:$D,D$1)</f>
        <v>0</v>
      </c>
    </row>
    <row r="34" spans="1:4" x14ac:dyDescent="0.3">
      <c r="A34" s="13" t="s">
        <v>54</v>
      </c>
      <c r="B34" s="11">
        <f>COUNTIFS(Posters!$H:$H,$A34,Posters!$D:$D,B$1)</f>
        <v>0</v>
      </c>
      <c r="C34" s="11">
        <f>COUNTIFS(Posters!$H:$H,$A34,Posters!$D:$D,C$1)</f>
        <v>1</v>
      </c>
      <c r="D34" s="11">
        <f>COUNTIFS(Posters!$H:$H,$A34,Posters!$D:$D,D$1)</f>
        <v>0</v>
      </c>
    </row>
    <row r="35" spans="1:4" x14ac:dyDescent="0.3">
      <c r="A35" s="13" t="s">
        <v>81</v>
      </c>
      <c r="B35" s="11">
        <f>COUNTIFS(Posters!$H:$H,$A35,Posters!$D:$D,B$1)</f>
        <v>1</v>
      </c>
      <c r="C35" s="11">
        <f>COUNTIFS(Posters!$H:$H,$A35,Posters!$D:$D,C$1)</f>
        <v>0</v>
      </c>
      <c r="D35" s="11">
        <f>COUNTIFS(Posters!$H:$H,$A35,Posters!$D:$D,D$1)</f>
        <v>0</v>
      </c>
    </row>
    <row r="36" spans="1:4" x14ac:dyDescent="0.3">
      <c r="A36" s="13" t="s">
        <v>57</v>
      </c>
      <c r="B36" s="11">
        <f>COUNTIFS(Posters!$H:$H,$A36,Posters!$D:$D,B$1)</f>
        <v>0</v>
      </c>
      <c r="C36" s="11">
        <f>COUNTIFS(Posters!$H:$H,$A36,Posters!$D:$D,C$1)</f>
        <v>0</v>
      </c>
      <c r="D36" s="11">
        <f>COUNTIFS(Posters!$H:$H,$A36,Posters!$D:$D,D$1)</f>
        <v>1</v>
      </c>
    </row>
    <row r="37" spans="1:4" x14ac:dyDescent="0.3">
      <c r="A37" s="13" t="s">
        <v>133</v>
      </c>
      <c r="B37" s="11">
        <f>COUNTIFS(Posters!$H:$H,$A37,Posters!$D:$D,B$1)</f>
        <v>1</v>
      </c>
      <c r="C37" s="11">
        <f>COUNTIFS(Posters!$H:$H,$A37,Posters!$D:$D,C$1)</f>
        <v>0</v>
      </c>
      <c r="D37" s="11">
        <f>COUNTIFS(Posters!$H:$H,$A37,Posters!$D:$D,D$1)</f>
        <v>0</v>
      </c>
    </row>
    <row r="38" spans="1:4" x14ac:dyDescent="0.3">
      <c r="A38" s="13" t="s">
        <v>186</v>
      </c>
      <c r="B38" s="11">
        <f>COUNTIFS(Posters!$H:$H,$A38,Posters!$D:$D,B$1)</f>
        <v>0</v>
      </c>
      <c r="C38" s="11">
        <f>COUNTIFS(Posters!$H:$H,$A38,Posters!$D:$D,C$1)</f>
        <v>1</v>
      </c>
      <c r="D38" s="11">
        <f>COUNTIFS(Posters!$H:$H,$A38,Posters!$D:$D,D$1)</f>
        <v>1</v>
      </c>
    </row>
    <row r="39" spans="1:4" x14ac:dyDescent="0.3">
      <c r="A39" s="13" t="s">
        <v>225</v>
      </c>
      <c r="B39" s="11">
        <f>COUNTIFS(Posters!$H:$H,$A39,Posters!$D:$D,B$1)</f>
        <v>1</v>
      </c>
      <c r="C39" s="11">
        <f>COUNTIFS(Posters!$H:$H,$A39,Posters!$D:$D,C$1)</f>
        <v>0</v>
      </c>
      <c r="D39" s="11">
        <f>COUNTIFS(Posters!$H:$H,$A39,Posters!$D:$D,D$1)</f>
        <v>0</v>
      </c>
    </row>
    <row r="40" spans="1:4" x14ac:dyDescent="0.3">
      <c r="A40" s="13" t="s">
        <v>92</v>
      </c>
      <c r="B40" s="11">
        <f>COUNTIFS(Posters!$H:$H,$A40,Posters!$D:$D,B$1)</f>
        <v>0</v>
      </c>
      <c r="C40" s="11">
        <f>COUNTIFS(Posters!$H:$H,$A40,Posters!$D:$D,C$1)</f>
        <v>0</v>
      </c>
      <c r="D40" s="11">
        <f>COUNTIFS(Posters!$H:$H,$A40,Posters!$D:$D,D$1)</f>
        <v>1</v>
      </c>
    </row>
    <row r="41" spans="1:4" x14ac:dyDescent="0.3">
      <c r="A41" s="13" t="s">
        <v>156</v>
      </c>
      <c r="B41" s="11">
        <f>COUNTIFS(Posters!$H:$H,$A41,Posters!$D:$D,B$1)</f>
        <v>1</v>
      </c>
      <c r="C41" s="11">
        <f>COUNTIFS(Posters!$H:$H,$A41,Posters!$D:$D,C$1)</f>
        <v>0</v>
      </c>
      <c r="D41" s="11">
        <f>COUNTIFS(Posters!$H:$H,$A41,Posters!$D:$D,D$1)</f>
        <v>0</v>
      </c>
    </row>
    <row r="42" spans="1:4" x14ac:dyDescent="0.3">
      <c r="A42" s="13" t="s">
        <v>110</v>
      </c>
      <c r="B42" s="11">
        <f>COUNTIFS(Posters!$H:$H,$A42,Posters!$D:$D,B$1)</f>
        <v>0</v>
      </c>
      <c r="C42" s="11">
        <f>COUNTIFS(Posters!$H:$H,$A42,Posters!$D:$D,C$1)</f>
        <v>1</v>
      </c>
      <c r="D42" s="11">
        <f>COUNTIFS(Posters!$H:$H,$A42,Posters!$D:$D,D$1)</f>
        <v>0</v>
      </c>
    </row>
    <row r="43" spans="1:4" x14ac:dyDescent="0.3">
      <c r="A43" s="13" t="s">
        <v>60</v>
      </c>
      <c r="B43" s="11">
        <f>COUNTIFS(Posters!$H:$H,$A43,Posters!$D:$D,B$1)</f>
        <v>1</v>
      </c>
      <c r="C43" s="11">
        <f>COUNTIFS(Posters!$H:$H,$A43,Posters!$D:$D,C$1)</f>
        <v>0</v>
      </c>
      <c r="D43" s="11">
        <f>COUNTIFS(Posters!$H:$H,$A43,Posters!$D:$D,D$1)</f>
        <v>0</v>
      </c>
    </row>
    <row r="44" spans="1:4" x14ac:dyDescent="0.3">
      <c r="A44" s="13" t="s">
        <v>187</v>
      </c>
      <c r="B44" s="11">
        <f>COUNTIFS(Posters!$H:$H,$A44,Posters!$D:$D,B$1)</f>
        <v>1</v>
      </c>
      <c r="C44" s="11">
        <f>COUNTIFS(Posters!$H:$H,$A44,Posters!$D:$D,C$1)</f>
        <v>0</v>
      </c>
      <c r="D44" s="11">
        <f>COUNTIFS(Posters!$H:$H,$A44,Posters!$D:$D,D$1)</f>
        <v>0</v>
      </c>
    </row>
    <row r="45" spans="1:4" x14ac:dyDescent="0.3">
      <c r="A45" s="13" t="s">
        <v>211</v>
      </c>
      <c r="B45" s="11">
        <f>COUNTIFS(Posters!$H:$H,$A45,Posters!$D:$D,B$1)</f>
        <v>0</v>
      </c>
      <c r="C45" s="11">
        <f>COUNTIFS(Posters!$H:$H,$A45,Posters!$D:$D,C$1)</f>
        <v>0</v>
      </c>
      <c r="D45" s="11">
        <f>COUNTIFS(Posters!$H:$H,$A45,Posters!$D:$D,D$1)</f>
        <v>1</v>
      </c>
    </row>
    <row r="46" spans="1:4" x14ac:dyDescent="0.3">
      <c r="A46" s="13" t="s">
        <v>104</v>
      </c>
      <c r="B46" s="11">
        <f>COUNTIFS(Posters!$H:$H,$A46,Posters!$D:$D,B$1)</f>
        <v>0</v>
      </c>
      <c r="C46" s="11">
        <f>COUNTIFS(Posters!$H:$H,$A46,Posters!$D:$D,C$1)</f>
        <v>0</v>
      </c>
      <c r="D46" s="11">
        <f>COUNTIFS(Posters!$H:$H,$A46,Posters!$D:$D,D$1)</f>
        <v>1</v>
      </c>
    </row>
    <row r="47" spans="1:4" x14ac:dyDescent="0.3">
      <c r="A47" s="13" t="s">
        <v>120</v>
      </c>
      <c r="B47" s="11">
        <f>COUNTIFS(Posters!$H:$H,$A47,Posters!$D:$D,B$1)</f>
        <v>1</v>
      </c>
      <c r="C47" s="11">
        <f>COUNTIFS(Posters!$H:$H,$A47,Posters!$D:$D,C$1)</f>
        <v>0</v>
      </c>
      <c r="D47" s="11">
        <f>COUNTIFS(Posters!$H:$H,$A47,Posters!$D:$D,D$1)</f>
        <v>1</v>
      </c>
    </row>
  </sheetData>
  <autoFilter ref="A1:I47"/>
  <conditionalFormatting sqref="A2:D47 F2:I4">
    <cfRule type="expression" dxfId="1" priority="4">
      <formula>MOD(ROW(),2)</formula>
    </cfRule>
  </conditionalFormatting>
  <conditionalFormatting sqref="B2:D47 G2:I4">
    <cfRule type="expression" dxfId="0" priority="3">
      <formula>B2&gt;0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15855036DB246A0B78D78F40F23CC" ma:contentTypeVersion="" ma:contentTypeDescription="Create a new document." ma:contentTypeScope="" ma:versionID="a4fdc7d554f12e77a4322bbcfcf42c9f">
  <xsd:schema xmlns:xsd="http://www.w3.org/2001/XMLSchema" xmlns:xs="http://www.w3.org/2001/XMLSchema" xmlns:p="http://schemas.microsoft.com/office/2006/metadata/properties" xmlns:ns3="f7cc0ec9-8c57-49f6-b2d5-a3d8967c1bf2" targetNamespace="http://schemas.microsoft.com/office/2006/metadata/properties" ma:root="true" ma:fieldsID="67f25f73018cf7a4edf967f4581a3f0a" ns3:_="">
    <xsd:import namespace="f7cc0ec9-8c57-49f6-b2d5-a3d8967c1bf2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c0ec9-8c57-49f6-b2d5-a3d8967c1bf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7536F1-1A85-4581-8BCA-C847C0FD4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c0ec9-8c57-49f6-b2d5-a3d8967c1b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135E45-162C-4211-B94B-1CE8B78041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CB6B2B-7A19-4AC6-9B1D-57719DB0FAB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7cc0ec9-8c57-49f6-b2d5-a3d8967c1bf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Posters</vt:lpstr>
      <vt:lpstr>Distribution</vt:lpstr>
      <vt:lpstr>Posters!Print_Area</vt:lpstr>
      <vt:lpstr>Posters!Print_Titles</vt:lpstr>
    </vt:vector>
  </TitlesOfParts>
  <Company>US Department of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Robin</dc:creator>
  <cp:lastModifiedBy>Click, Tammy</cp:lastModifiedBy>
  <cp:lastPrinted>2019-01-29T14:32:44Z</cp:lastPrinted>
  <dcterms:created xsi:type="dcterms:W3CDTF">2019-01-07T15:34:45Z</dcterms:created>
  <dcterms:modified xsi:type="dcterms:W3CDTF">2019-01-30T17:17:17Z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0x010100C3915855036DB246A0B78D78F40F23CC</vt:lpwstr>
  </property>
</Properties>
</file>